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2" yWindow="65356" windowWidth="15600" windowHeight="8772" activeTab="0"/>
  </bookViews>
  <sheets>
    <sheet name="2010" sheetId="1" r:id="rId1"/>
    <sheet name="Gennaio" sheetId="2" r:id="rId2"/>
    <sheet name="Febbraio" sheetId="3" r:id="rId3"/>
    <sheet name="Marzo" sheetId="4" r:id="rId4"/>
    <sheet name="Aprile" sheetId="5" r:id="rId5"/>
    <sheet name="Maggio" sheetId="6" r:id="rId6"/>
    <sheet name="Giugno" sheetId="7" r:id="rId7"/>
    <sheet name="Luglio" sheetId="8" r:id="rId8"/>
    <sheet name="Agosto" sheetId="9" r:id="rId9"/>
    <sheet name="Settembre" sheetId="10" r:id="rId10"/>
    <sheet name="Ottobre" sheetId="11" r:id="rId11"/>
    <sheet name="Novembre" sheetId="12" r:id="rId12"/>
    <sheet name="Dicembre" sheetId="13" r:id="rId13"/>
  </sheets>
  <definedNames>
    <definedName name="_xlnm.Print_Area" localSheetId="8">'Agosto'!$A$1:$M$36</definedName>
    <definedName name="_xlnm.Print_Area" localSheetId="4">'Aprile'!$A$1:$S$64</definedName>
    <definedName name="_xlnm.Print_Area" localSheetId="12">'Dicembre'!$A$1:$M$36</definedName>
    <definedName name="_xlnm.Print_Area" localSheetId="2">'Febbraio'!$A$1:$M$36</definedName>
    <definedName name="_xlnm.Print_Area" localSheetId="1">'Gennaio'!$A$1:$P$39</definedName>
    <definedName name="_xlnm.Print_Area" localSheetId="6">'Giugno'!$A$1:$N$35</definedName>
    <definedName name="_xlnm.Print_Area" localSheetId="7">'Luglio'!$A$1:$M$36</definedName>
    <definedName name="_xlnm.Print_Area" localSheetId="5">'Maggio'!$A$1:$K$62</definedName>
    <definedName name="_xlnm.Print_Area" localSheetId="3">'Marzo'!$A$1:$K$66</definedName>
    <definedName name="_xlnm.Print_Area" localSheetId="11">'Novembre'!$A$1:$M$35</definedName>
    <definedName name="_xlnm.Print_Area" localSheetId="10">'Ottobre'!$A$1:$M$36</definedName>
    <definedName name="_xlnm.Print_Area" localSheetId="9">'Settembre'!$A$1:$L$35</definedName>
  </definedNames>
  <calcPr fullCalcOnLoad="1"/>
</workbook>
</file>

<file path=xl/comments8.xml><?xml version="1.0" encoding="utf-8"?>
<comments xmlns="http://schemas.openxmlformats.org/spreadsheetml/2006/main">
  <authors>
    <author>Stefano</author>
  </authors>
  <commentList>
    <comment ref="B4" authorId="0">
      <text>
        <r>
          <rPr>
            <b/>
            <sz val="8"/>
            <rFont val="Tahoma"/>
            <family val="0"/>
          </rPr>
          <t>Stefano:</t>
        </r>
        <r>
          <rPr>
            <sz val="8"/>
            <rFont val="Tahoma"/>
            <family val="0"/>
          </rPr>
          <t xml:space="preserve">
non pervenuta</t>
        </r>
      </text>
    </comment>
  </commentList>
</comments>
</file>

<file path=xl/sharedStrings.xml><?xml version="1.0" encoding="utf-8"?>
<sst xmlns="http://schemas.openxmlformats.org/spreadsheetml/2006/main" count="305" uniqueCount="58">
  <si>
    <t>Min</t>
  </si>
  <si>
    <t>Max</t>
  </si>
  <si>
    <t>mm pioggia</t>
  </si>
  <si>
    <t>Temp Media</t>
  </si>
  <si>
    <t>MIN</t>
  </si>
  <si>
    <t>MAX</t>
  </si>
  <si>
    <t>media</t>
  </si>
  <si>
    <t>DATI PRIMA DECADE</t>
  </si>
  <si>
    <t>DATI SECONDA DECADE</t>
  </si>
  <si>
    <t>DATI TERZA DECADE</t>
  </si>
  <si>
    <t>NEVE (cm)</t>
  </si>
  <si>
    <t>RIASSUNTO MESE DI GENNAIO</t>
  </si>
  <si>
    <t>Media min</t>
  </si>
  <si>
    <t>Media max</t>
  </si>
  <si>
    <t>Neve</t>
  </si>
  <si>
    <t>media mese</t>
  </si>
  <si>
    <t>pioggia anno</t>
  </si>
  <si>
    <t>RIASSUNTO MESE DI FEBBRAIO</t>
  </si>
  <si>
    <t>RIASSUNTO MESE DI MARZO</t>
  </si>
  <si>
    <t>delta T</t>
  </si>
  <si>
    <t>RIASSUNTO MESE DI APRILE</t>
  </si>
  <si>
    <t>RIASSUNTO MESE DI MAGGIO</t>
  </si>
  <si>
    <t>RIASSUNTO MESE DI GIUGNO</t>
  </si>
  <si>
    <t>temporale</t>
  </si>
  <si>
    <t>RIASSUNTO MESE DI LUGLIO</t>
  </si>
  <si>
    <t>RIASSUNTO MESE DI AGOSTO</t>
  </si>
  <si>
    <t>RIASSUNTO MESE DI SETTEMBRE</t>
  </si>
  <si>
    <t>attuale</t>
  </si>
  <si>
    <t>differenza</t>
  </si>
  <si>
    <t>RIASSUNTO MESE DI OTTOBRE</t>
  </si>
  <si>
    <t>MEDIA 99-08</t>
  </si>
  <si>
    <t>RIASSUNTO MESE DI NOVEMBRE</t>
  </si>
  <si>
    <t>RIASSUNTO MESE DI DICEMBRE</t>
  </si>
  <si>
    <t>ESTREMI MIN</t>
  </si>
  <si>
    <t>ESTREMI MAX</t>
  </si>
  <si>
    <t>MEDIA</t>
  </si>
  <si>
    <t>Temp media 2009</t>
  </si>
  <si>
    <t>fiocchi</t>
  </si>
  <si>
    <t>vento 46,3</t>
  </si>
  <si>
    <t>vento</t>
  </si>
  <si>
    <t>brina</t>
  </si>
  <si>
    <t>media 2009-2010</t>
  </si>
  <si>
    <t>corretto</t>
  </si>
  <si>
    <t>Corretto</t>
  </si>
  <si>
    <t>mm corretto</t>
  </si>
  <si>
    <t>variato pluvio (26,1 prima)</t>
  </si>
  <si>
    <t>riduce di ,6 perché incrementato area di 2,75</t>
  </si>
  <si>
    <t>fiocchi tutta notte poi pioggia di giorno (neve a 500m)</t>
  </si>
  <si>
    <t>fiocchi la sera</t>
  </si>
  <si>
    <t>fiocchi sulle montagne la mattina</t>
  </si>
  <si>
    <t>pioggia la notte trasformata in neve al mattino - neve tutto il gg anche se temp alte e molta si scioglieva</t>
  </si>
  <si>
    <t>neve tutta notte poi verso sera pioggia</t>
  </si>
  <si>
    <t>neve dal pomeriggio</t>
  </si>
  <si>
    <t>fohn raffica massima 55,5km/h</t>
  </si>
  <si>
    <t>fohn raffica massima 52,6km/h</t>
  </si>
  <si>
    <t>giornata di ghiaccio</t>
  </si>
  <si>
    <t>sereno mm per neve sciolta</t>
  </si>
  <si>
    <t>neve dalla mattina con pause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</si>
</sst>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0.0"/>
    <numFmt numFmtId="166" formatCode="[$-410]dddd\ d\ mmmm\ 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56"/>
      <name val="Verdana"/>
      <family val="2"/>
    </font>
    <font>
      <u val="single"/>
      <sz val="7.7"/>
      <color indexed="12"/>
      <name val="Calibri"/>
      <family val="2"/>
    </font>
    <font>
      <sz val="8"/>
      <color indexed="62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5" fontId="3" fillId="0" borderId="0" xfId="0" applyNumberFormat="1" applyFont="1" applyAlignment="1">
      <alignment/>
    </xf>
    <xf numFmtId="14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165" fontId="0" fillId="0" borderId="10" xfId="0" applyNumberForma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65" fontId="3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 wrapText="1"/>
    </xf>
    <xf numFmtId="14" fontId="7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5" fontId="0" fillId="33" borderId="10" xfId="0" applyNumberFormat="1" applyFill="1" applyBorder="1" applyAlignment="1">
      <alignment/>
    </xf>
    <xf numFmtId="0" fontId="3" fillId="0" borderId="10" xfId="0" applyFont="1" applyBorder="1" applyAlignment="1" quotePrefix="1">
      <alignment/>
    </xf>
    <xf numFmtId="165" fontId="3" fillId="34" borderId="10" xfId="0" applyNumberFormat="1" applyFont="1" applyFill="1" applyBorder="1" applyAlignment="1">
      <alignment/>
    </xf>
    <xf numFmtId="165" fontId="0" fillId="0" borderId="10" xfId="0" applyNumberForma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0" fillId="0" borderId="14" xfId="0" applyNumberFormat="1" applyBorder="1" applyAlignment="1">
      <alignment/>
    </xf>
    <xf numFmtId="14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e mm pioggia ANNO 2010</a:t>
            </a:r>
          </a:p>
        </c:rich>
      </c:tx>
      <c:layout>
        <c:manualLayout>
          <c:xMode val="factor"/>
          <c:yMode val="factor"/>
          <c:x val="-0.000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825"/>
          <c:w val="0.9225"/>
          <c:h val="0.904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'2010'!$D$1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7F7F7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'2010'!$A$2:$A$366</c:f>
              <c:strCache/>
            </c:strRef>
          </c:cat>
          <c:val>
            <c:numRef>
              <c:f>'2010'!$D$2:$D$366</c:f>
              <c:numCache/>
            </c:numRef>
          </c:val>
        </c:ser>
        <c:ser>
          <c:idx val="4"/>
          <c:order val="4"/>
          <c:tx>
            <c:v>Neve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'2010'!$A$2:$A$366</c:f>
              <c:strCache/>
            </c:strRef>
          </c:cat>
          <c:val>
            <c:numRef>
              <c:f>'2010'!$F$2:$F$366</c:f>
              <c:numCache/>
            </c:numRef>
          </c:val>
        </c:ser>
        <c:axId val="36305353"/>
        <c:axId val="58312722"/>
      </c:barChart>
      <c:lineChart>
        <c:grouping val="standard"/>
        <c:varyColors val="0"/>
        <c:ser>
          <c:idx val="0"/>
          <c:order val="0"/>
          <c:tx>
            <c:strRef>
              <c:f>'2010'!$B$1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'2010'!$A$2:$A$366</c:f>
              <c:strCache/>
            </c:strRef>
          </c:cat>
          <c:val>
            <c:numRef>
              <c:f>'2010'!$B$2:$B$366</c:f>
              <c:numCache/>
            </c:numRef>
          </c:val>
          <c:smooth val="0"/>
        </c:ser>
        <c:ser>
          <c:idx val="1"/>
          <c:order val="1"/>
          <c:tx>
            <c:strRef>
              <c:f>'2010'!$C$1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'2010'!$A$2:$A$366</c:f>
              <c:strCache/>
            </c:strRef>
          </c:cat>
          <c:val>
            <c:numRef>
              <c:f>'2010'!$C$2:$C$366</c:f>
              <c:numCache/>
            </c:numRef>
          </c:val>
          <c:smooth val="0"/>
        </c:ser>
        <c:ser>
          <c:idx val="3"/>
          <c:order val="3"/>
          <c:tx>
            <c:strRef>
              <c:f>'2010'!$E$1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'2010'!$A$2:$A$366</c:f>
              <c:strCache/>
            </c:strRef>
          </c:cat>
          <c:val>
            <c:numRef>
              <c:f>'2010'!$E$2:$E$366</c:f>
              <c:numCache/>
            </c:numRef>
          </c:val>
          <c:smooth val="0"/>
        </c:ser>
        <c:ser>
          <c:idx val="5"/>
          <c:order val="5"/>
          <c:tx>
            <c:strRef>
              <c:f>'2010'!$H$1</c:f>
              <c:strCache>
                <c:ptCount val="1"/>
                <c:pt idx="0">
                  <c:v>Temp media 2009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'2010'!$A$2:$A$366</c:f>
              <c:strCache/>
            </c:strRef>
          </c:cat>
          <c:val>
            <c:numRef>
              <c:f>'2010'!$H$2:$H$366</c:f>
              <c:numCache/>
            </c:numRef>
          </c:val>
          <c:smooth val="0"/>
        </c:ser>
        <c:axId val="36305353"/>
        <c:axId val="58312722"/>
      </c:lineChart>
      <c:dateAx>
        <c:axId val="3630535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1272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8312722"/>
        <c:scaling>
          <c:orientation val="minMax"/>
          <c:max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05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8"/>
          <c:y val="0.33075"/>
          <c:w val="0.062"/>
          <c:h val="0.2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SETTEMBRE 2009</a:t>
            </a:r>
          </a:p>
        </c:rich>
      </c:tx>
      <c:layout>
        <c:manualLayout>
          <c:xMode val="factor"/>
          <c:yMode val="factor"/>
          <c:x val="-0.01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5"/>
          <c:y val="0.0935"/>
          <c:w val="0.868"/>
          <c:h val="0.8847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Settembre!$D$1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Settembre!$A$2:$A$31</c:f>
              <c:strCache/>
            </c:strRef>
          </c:cat>
          <c:val>
            <c:numRef>
              <c:f>Settembre!$D$2:$D$31</c:f>
              <c:numCache/>
            </c:numRef>
          </c:val>
        </c:ser>
        <c:axId val="46242803"/>
        <c:axId val="13532044"/>
      </c:barChart>
      <c:lineChart>
        <c:grouping val="standard"/>
        <c:varyColors val="0"/>
        <c:ser>
          <c:idx val="0"/>
          <c:order val="0"/>
          <c:tx>
            <c:strRef>
              <c:f>Settembre!$E$1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Settembre!$A$2:$A$31</c:f>
              <c:strCache/>
            </c:strRef>
          </c:cat>
          <c:val>
            <c:numRef>
              <c:f>Settembre!$E$2:$E$31</c:f>
              <c:numCache/>
            </c:numRef>
          </c:val>
          <c:smooth val="0"/>
        </c:ser>
        <c:ser>
          <c:idx val="1"/>
          <c:order val="1"/>
          <c:tx>
            <c:strRef>
              <c:f>Settembre!$B$1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Settembre!$A$2:$A$31</c:f>
              <c:strCache/>
            </c:strRef>
          </c:cat>
          <c:val>
            <c:numRef>
              <c:f>Settembre!$B$2:$B$31</c:f>
              <c:numCache/>
            </c:numRef>
          </c:val>
          <c:smooth val="0"/>
        </c:ser>
        <c:ser>
          <c:idx val="2"/>
          <c:order val="2"/>
          <c:tx>
            <c:strRef>
              <c:f>Settembre!$C$1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Settembre!$A$2:$A$31</c:f>
              <c:strCache/>
            </c:strRef>
          </c:cat>
          <c:val>
            <c:numRef>
              <c:f>Settembre!$C$2:$C$31</c:f>
              <c:numCache/>
            </c:numRef>
          </c:val>
          <c:smooth val="0"/>
        </c:ser>
        <c:ser>
          <c:idx val="4"/>
          <c:order val="4"/>
          <c:tx>
            <c:v>Media 09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'2010'!$K$245:$K$274</c:f>
              <c:numCache>
                <c:ptCount val="30"/>
                <c:pt idx="0">
                  <c:v>18.2</c:v>
                </c:pt>
                <c:pt idx="1">
                  <c:v>19.2</c:v>
                </c:pt>
                <c:pt idx="2">
                  <c:v>19.200000000000003</c:v>
                </c:pt>
                <c:pt idx="3">
                  <c:v>19.9</c:v>
                </c:pt>
                <c:pt idx="4">
                  <c:v>19.65</c:v>
                </c:pt>
                <c:pt idx="5">
                  <c:v>17.05</c:v>
                </c:pt>
                <c:pt idx="6">
                  <c:v>16.4</c:v>
                </c:pt>
                <c:pt idx="7">
                  <c:v>17</c:v>
                </c:pt>
                <c:pt idx="8">
                  <c:v>17.05</c:v>
                </c:pt>
                <c:pt idx="9">
                  <c:v>17.15</c:v>
                </c:pt>
                <c:pt idx="10">
                  <c:v>18.1</c:v>
                </c:pt>
                <c:pt idx="11">
                  <c:v>16.85</c:v>
                </c:pt>
                <c:pt idx="12">
                  <c:v>17.55</c:v>
                </c:pt>
                <c:pt idx="13">
                  <c:v>15.4</c:v>
                </c:pt>
                <c:pt idx="14">
                  <c:v>16.1</c:v>
                </c:pt>
                <c:pt idx="15">
                  <c:v>16.9</c:v>
                </c:pt>
                <c:pt idx="16">
                  <c:v>17.8</c:v>
                </c:pt>
                <c:pt idx="17">
                  <c:v>17.1</c:v>
                </c:pt>
                <c:pt idx="18">
                  <c:v>16.45</c:v>
                </c:pt>
                <c:pt idx="19">
                  <c:v>16.85</c:v>
                </c:pt>
                <c:pt idx="20">
                  <c:v>16.95</c:v>
                </c:pt>
                <c:pt idx="21">
                  <c:v>16.95</c:v>
                </c:pt>
                <c:pt idx="22">
                  <c:v>17.15</c:v>
                </c:pt>
                <c:pt idx="23">
                  <c:v>17.55</c:v>
                </c:pt>
                <c:pt idx="24">
                  <c:v>15.8</c:v>
                </c:pt>
                <c:pt idx="25">
                  <c:v>14.75</c:v>
                </c:pt>
                <c:pt idx="26">
                  <c:v>14.649999999999999</c:v>
                </c:pt>
                <c:pt idx="27">
                  <c:v>14.2</c:v>
                </c:pt>
                <c:pt idx="28">
                  <c:v>14.100000000000001</c:v>
                </c:pt>
                <c:pt idx="29">
                  <c:v>13.85</c:v>
                </c:pt>
              </c:numCache>
            </c:numRef>
          </c:val>
          <c:smooth val="0"/>
        </c:ser>
        <c:axId val="46242803"/>
        <c:axId val="13532044"/>
      </c:lineChart>
      <c:dateAx>
        <c:axId val="4624280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3204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3532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42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25"/>
          <c:y val="0.479"/>
          <c:w val="0.126"/>
          <c:h val="0.1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OTTOBRE 2009</a:t>
            </a:r>
          </a:p>
        </c:rich>
      </c:tx>
      <c:layout>
        <c:manualLayout>
          <c:xMode val="factor"/>
          <c:yMode val="factor"/>
          <c:x val="-0.036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35"/>
          <c:w val="0.8495"/>
          <c:h val="0.89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Ottobre!$D$1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Ottobre!$A$2:$A$32</c:f>
              <c:strCache/>
            </c:strRef>
          </c:cat>
          <c:val>
            <c:numRef>
              <c:f>Ottobre!$D$2:$D$32</c:f>
              <c:numCache/>
            </c:numRef>
          </c:val>
        </c:ser>
        <c:axId val="54679533"/>
        <c:axId val="22353750"/>
      </c:barChart>
      <c:lineChart>
        <c:grouping val="standard"/>
        <c:varyColors val="0"/>
        <c:ser>
          <c:idx val="0"/>
          <c:order val="0"/>
          <c:tx>
            <c:strRef>
              <c:f>Ottobre!$E$1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Ottobre!$A$2:$A$32</c:f>
              <c:strCache/>
            </c:strRef>
          </c:cat>
          <c:val>
            <c:numRef>
              <c:f>Ottobre!$E$2:$E$32</c:f>
              <c:numCache/>
            </c:numRef>
          </c:val>
          <c:smooth val="0"/>
        </c:ser>
        <c:ser>
          <c:idx val="1"/>
          <c:order val="1"/>
          <c:tx>
            <c:strRef>
              <c:f>Ottobre!$B$1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Ottobre!$A$2:$A$32</c:f>
              <c:strCache/>
            </c:strRef>
          </c:cat>
          <c:val>
            <c:numRef>
              <c:f>Ottobre!$B$2:$B$32</c:f>
              <c:numCache/>
            </c:numRef>
          </c:val>
          <c:smooth val="0"/>
        </c:ser>
        <c:ser>
          <c:idx val="2"/>
          <c:order val="2"/>
          <c:tx>
            <c:strRef>
              <c:f>Ottobre!$C$1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Ottobre!$A$2:$A$32</c:f>
              <c:strCache/>
            </c:strRef>
          </c:cat>
          <c:val>
            <c:numRef>
              <c:f>Ottobre!$C$2:$C$32</c:f>
              <c:numCache/>
            </c:numRef>
          </c:val>
          <c:smooth val="0"/>
        </c:ser>
        <c:ser>
          <c:idx val="4"/>
          <c:order val="4"/>
          <c:tx>
            <c:v>media 09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'2010'!$K$275:$K$305</c:f>
              <c:numCache>
                <c:ptCount val="31"/>
                <c:pt idx="0">
                  <c:v>15.75</c:v>
                </c:pt>
                <c:pt idx="1">
                  <c:v>15.4</c:v>
                </c:pt>
                <c:pt idx="2">
                  <c:v>14.25</c:v>
                </c:pt>
                <c:pt idx="3">
                  <c:v>14.8</c:v>
                </c:pt>
                <c:pt idx="4">
                  <c:v>16.35</c:v>
                </c:pt>
                <c:pt idx="5">
                  <c:v>15.45</c:v>
                </c:pt>
                <c:pt idx="6">
                  <c:v>16.75</c:v>
                </c:pt>
                <c:pt idx="7">
                  <c:v>17.15</c:v>
                </c:pt>
                <c:pt idx="8">
                  <c:v>14.1</c:v>
                </c:pt>
                <c:pt idx="9">
                  <c:v>14.15</c:v>
                </c:pt>
                <c:pt idx="10">
                  <c:v>12.600000000000001</c:v>
                </c:pt>
                <c:pt idx="11">
                  <c:v>12.3</c:v>
                </c:pt>
                <c:pt idx="12">
                  <c:v>11.600000000000001</c:v>
                </c:pt>
                <c:pt idx="13">
                  <c:v>8.55</c:v>
                </c:pt>
                <c:pt idx="14">
                  <c:v>7.449999999999999</c:v>
                </c:pt>
                <c:pt idx="15">
                  <c:v>7.9</c:v>
                </c:pt>
                <c:pt idx="16">
                  <c:v>7.6000000000000005</c:v>
                </c:pt>
                <c:pt idx="17">
                  <c:v>6.6000000000000005</c:v>
                </c:pt>
                <c:pt idx="18">
                  <c:v>5.949999999999999</c:v>
                </c:pt>
                <c:pt idx="19">
                  <c:v>7.4</c:v>
                </c:pt>
                <c:pt idx="20">
                  <c:v>7</c:v>
                </c:pt>
                <c:pt idx="21">
                  <c:v>7.75</c:v>
                </c:pt>
                <c:pt idx="22">
                  <c:v>8.7</c:v>
                </c:pt>
                <c:pt idx="23">
                  <c:v>9.4</c:v>
                </c:pt>
                <c:pt idx="24">
                  <c:v>9.85</c:v>
                </c:pt>
                <c:pt idx="25">
                  <c:v>7.449999999999999</c:v>
                </c:pt>
                <c:pt idx="26">
                  <c:v>5.95</c:v>
                </c:pt>
                <c:pt idx="27">
                  <c:v>6.699999999999999</c:v>
                </c:pt>
                <c:pt idx="28">
                  <c:v>7.75</c:v>
                </c:pt>
                <c:pt idx="29">
                  <c:v>8.1</c:v>
                </c:pt>
                <c:pt idx="30">
                  <c:v>10.350000000000001</c:v>
                </c:pt>
              </c:numCache>
            </c:numRef>
          </c:val>
          <c:smooth val="0"/>
        </c:ser>
        <c:axId val="54679533"/>
        <c:axId val="22353750"/>
      </c:lineChart>
      <c:dateAx>
        <c:axId val="5467953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5375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23537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79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0825"/>
          <c:w val="0.095"/>
          <c:h val="0.2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NOVEMBRE 2009</a:t>
            </a:r>
          </a:p>
        </c:rich>
      </c:tx>
      <c:layout>
        <c:manualLayout>
          <c:xMode val="factor"/>
          <c:yMode val="factor"/>
          <c:x val="-0.022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5"/>
          <c:y val="0.088"/>
          <c:w val="0.86975"/>
          <c:h val="0.890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Novembre!$D$1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Novembre!$A$2:$A$31</c:f>
              <c:strCache/>
            </c:strRef>
          </c:cat>
          <c:val>
            <c:numRef>
              <c:f>Novembre!$D$2:$D$31</c:f>
              <c:numCache/>
            </c:numRef>
          </c:val>
        </c:ser>
        <c:axId val="66966023"/>
        <c:axId val="65823296"/>
      </c:barChart>
      <c:lineChart>
        <c:grouping val="standard"/>
        <c:varyColors val="0"/>
        <c:ser>
          <c:idx val="0"/>
          <c:order val="0"/>
          <c:tx>
            <c:strRef>
              <c:f>Novembre!$E$1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Novembre!$A$2:$A$31</c:f>
              <c:strCache/>
            </c:strRef>
          </c:cat>
          <c:val>
            <c:numRef>
              <c:f>Novembre!$E$2:$E$31</c:f>
              <c:numCache/>
            </c:numRef>
          </c:val>
          <c:smooth val="0"/>
        </c:ser>
        <c:ser>
          <c:idx val="1"/>
          <c:order val="1"/>
          <c:tx>
            <c:strRef>
              <c:f>Novembre!$B$1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Novembre!$A$2:$A$31</c:f>
              <c:strCache/>
            </c:strRef>
          </c:cat>
          <c:val>
            <c:numRef>
              <c:f>Novembre!$B$2:$B$31</c:f>
              <c:numCache/>
            </c:numRef>
          </c:val>
          <c:smooth val="0"/>
        </c:ser>
        <c:ser>
          <c:idx val="2"/>
          <c:order val="2"/>
          <c:tx>
            <c:strRef>
              <c:f>Novembre!$C$1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Novembre!$A$2:$A$31</c:f>
              <c:strCache/>
            </c:strRef>
          </c:cat>
          <c:val>
            <c:numRef>
              <c:f>Novembre!$C$2:$C$31</c:f>
              <c:numCache/>
            </c:numRef>
          </c:val>
          <c:smooth val="0"/>
        </c:ser>
        <c:ser>
          <c:idx val="4"/>
          <c:order val="4"/>
          <c:tx>
            <c:v>Media 09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'2010'!$K$306:$K$335</c:f>
              <c:numCache>
                <c:ptCount val="30"/>
                <c:pt idx="0">
                  <c:v>9.45</c:v>
                </c:pt>
                <c:pt idx="1">
                  <c:v>9.3</c:v>
                </c:pt>
                <c:pt idx="2">
                  <c:v>9.55</c:v>
                </c:pt>
                <c:pt idx="3">
                  <c:v>8.05</c:v>
                </c:pt>
                <c:pt idx="4">
                  <c:v>5.25</c:v>
                </c:pt>
                <c:pt idx="5">
                  <c:v>7.1</c:v>
                </c:pt>
                <c:pt idx="6">
                  <c:v>7.35</c:v>
                </c:pt>
                <c:pt idx="7">
                  <c:v>7.8</c:v>
                </c:pt>
                <c:pt idx="8">
                  <c:v>7.85</c:v>
                </c:pt>
                <c:pt idx="9">
                  <c:v>6.699999999999999</c:v>
                </c:pt>
                <c:pt idx="10">
                  <c:v>4.75</c:v>
                </c:pt>
                <c:pt idx="11">
                  <c:v>5.25</c:v>
                </c:pt>
                <c:pt idx="12">
                  <c:v>7</c:v>
                </c:pt>
                <c:pt idx="13">
                  <c:v>9.175</c:v>
                </c:pt>
                <c:pt idx="14">
                  <c:v>9.8</c:v>
                </c:pt>
                <c:pt idx="15">
                  <c:v>10.35</c:v>
                </c:pt>
                <c:pt idx="16">
                  <c:v>10.9</c:v>
                </c:pt>
                <c:pt idx="17">
                  <c:v>9.45</c:v>
                </c:pt>
                <c:pt idx="18">
                  <c:v>7.5</c:v>
                </c:pt>
                <c:pt idx="19">
                  <c:v>5.35</c:v>
                </c:pt>
                <c:pt idx="20">
                  <c:v>5.5</c:v>
                </c:pt>
                <c:pt idx="21">
                  <c:v>6.05</c:v>
                </c:pt>
                <c:pt idx="22">
                  <c:v>7.1</c:v>
                </c:pt>
                <c:pt idx="23">
                  <c:v>4.949999999999999</c:v>
                </c:pt>
                <c:pt idx="24">
                  <c:v>4.2</c:v>
                </c:pt>
                <c:pt idx="25">
                  <c:v>5.9</c:v>
                </c:pt>
                <c:pt idx="26">
                  <c:v>5.3</c:v>
                </c:pt>
                <c:pt idx="27">
                  <c:v>3.75</c:v>
                </c:pt>
                <c:pt idx="28">
                  <c:v>4.25</c:v>
                </c:pt>
                <c:pt idx="29">
                  <c:v>4.05</c:v>
                </c:pt>
              </c:numCache>
            </c:numRef>
          </c:val>
          <c:smooth val="0"/>
        </c:ser>
        <c:axId val="66966023"/>
        <c:axId val="65823296"/>
      </c:lineChart>
      <c:dateAx>
        <c:axId val="6696602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82329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5823296"/>
        <c:scaling>
          <c:orientation val="minMax"/>
          <c:max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66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26"/>
          <c:h val="0.1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DICEMBRE 2009</a:t>
            </a:r>
          </a:p>
        </c:rich>
      </c:tx>
      <c:layout>
        <c:manualLayout>
          <c:xMode val="factor"/>
          <c:yMode val="factor"/>
          <c:x val="-0.03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65"/>
          <c:w val="0.8495"/>
          <c:h val="0.8877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Dicembre!$D$1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Ottobre!$A$2:$A$32</c:f>
              <c:strCache>
                <c:ptCount val="31"/>
                <c:pt idx="0">
                  <c:v>40452</c:v>
                </c:pt>
                <c:pt idx="1">
                  <c:v>40453</c:v>
                </c:pt>
                <c:pt idx="2">
                  <c:v>40454</c:v>
                </c:pt>
                <c:pt idx="3">
                  <c:v>40455</c:v>
                </c:pt>
                <c:pt idx="4">
                  <c:v>40456</c:v>
                </c:pt>
                <c:pt idx="5">
                  <c:v>40457</c:v>
                </c:pt>
                <c:pt idx="6">
                  <c:v>40458</c:v>
                </c:pt>
                <c:pt idx="7">
                  <c:v>40459</c:v>
                </c:pt>
                <c:pt idx="8">
                  <c:v>40460</c:v>
                </c:pt>
                <c:pt idx="9">
                  <c:v>40461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40467</c:v>
                </c:pt>
                <c:pt idx="16">
                  <c:v>40468</c:v>
                </c:pt>
                <c:pt idx="17">
                  <c:v>40469</c:v>
                </c:pt>
                <c:pt idx="18">
                  <c:v>40470</c:v>
                </c:pt>
                <c:pt idx="19">
                  <c:v>40471</c:v>
                </c:pt>
                <c:pt idx="20">
                  <c:v>40472</c:v>
                </c:pt>
                <c:pt idx="21">
                  <c:v>40473</c:v>
                </c:pt>
                <c:pt idx="22">
                  <c:v>40474</c:v>
                </c:pt>
                <c:pt idx="23">
                  <c:v>40475</c:v>
                </c:pt>
                <c:pt idx="24">
                  <c:v>40476</c:v>
                </c:pt>
                <c:pt idx="25">
                  <c:v>40477</c:v>
                </c:pt>
                <c:pt idx="26">
                  <c:v>40478</c:v>
                </c:pt>
                <c:pt idx="27">
                  <c:v>40479</c:v>
                </c:pt>
                <c:pt idx="28">
                  <c:v>40480</c:v>
                </c:pt>
                <c:pt idx="29">
                  <c:v>40481</c:v>
                </c:pt>
                <c:pt idx="30">
                  <c:v>40482</c:v>
                </c:pt>
              </c:strCache>
            </c:strRef>
          </c:cat>
          <c:val>
            <c:numRef>
              <c:f>Dicembre!$D$2:$D$32</c:f>
              <c:numCache/>
            </c:numRef>
          </c:val>
        </c:ser>
        <c:ser>
          <c:idx val="5"/>
          <c:order val="5"/>
          <c:tx>
            <c:v>neve</c:v>
          </c:tx>
          <c:spPr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Dicembre!$A$2:$A$32</c:f>
              <c:strCache/>
            </c:strRef>
          </c:cat>
          <c:val>
            <c:numRef>
              <c:f>Dicembre!$F$2:$F$32</c:f>
              <c:numCache/>
            </c:numRef>
          </c:val>
        </c:ser>
        <c:axId val="55538753"/>
        <c:axId val="30086730"/>
      </c:barChart>
      <c:lineChart>
        <c:grouping val="standard"/>
        <c:varyColors val="0"/>
        <c:ser>
          <c:idx val="0"/>
          <c:order val="0"/>
          <c:tx>
            <c:strRef>
              <c:f>Dicembre!$E$1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Dicembre!$A$2:$A$32</c:f>
              <c:strCache/>
            </c:strRef>
          </c:cat>
          <c:val>
            <c:numRef>
              <c:f>Dicembre!$E$2:$E$32</c:f>
              <c:numCache/>
            </c:numRef>
          </c:val>
          <c:smooth val="0"/>
        </c:ser>
        <c:ser>
          <c:idx val="1"/>
          <c:order val="1"/>
          <c:tx>
            <c:strRef>
              <c:f>Dicembre!$B$1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Dicembre!$A$2:$A$32</c:f>
              <c:strCache/>
            </c:strRef>
          </c:cat>
          <c:val>
            <c:numRef>
              <c:f>Dicembre!$B$2:$B$32</c:f>
              <c:numCache/>
            </c:numRef>
          </c:val>
          <c:smooth val="0"/>
        </c:ser>
        <c:ser>
          <c:idx val="2"/>
          <c:order val="2"/>
          <c:tx>
            <c:strRef>
              <c:f>Dicembre!$C$1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Dicembre!$A$2:$A$32</c:f>
              <c:strCache/>
            </c:strRef>
          </c:cat>
          <c:val>
            <c:numRef>
              <c:f>Dicembre!$C$2:$C$32</c:f>
              <c:numCache/>
            </c:numRef>
          </c:val>
          <c:smooth val="0"/>
        </c:ser>
        <c:ser>
          <c:idx val="4"/>
          <c:order val="4"/>
          <c:tx>
            <c:v>media 09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Dicembre!$A$2:$A$32</c:f>
              <c:strCache/>
            </c:strRef>
          </c:cat>
          <c:val>
            <c:numRef>
              <c:f>'2010'!$H$336:$H$366</c:f>
              <c:numCache>
                <c:ptCount val="31"/>
                <c:pt idx="0">
                  <c:v>5.2</c:v>
                </c:pt>
                <c:pt idx="1">
                  <c:v>2</c:v>
                </c:pt>
                <c:pt idx="2">
                  <c:v>1.6</c:v>
                </c:pt>
                <c:pt idx="3">
                  <c:v>3.1</c:v>
                </c:pt>
                <c:pt idx="4">
                  <c:v>2.8</c:v>
                </c:pt>
                <c:pt idx="5">
                  <c:v>3</c:v>
                </c:pt>
                <c:pt idx="6">
                  <c:v>4.3</c:v>
                </c:pt>
                <c:pt idx="7">
                  <c:v>7.7</c:v>
                </c:pt>
                <c:pt idx="8">
                  <c:v>2.5</c:v>
                </c:pt>
                <c:pt idx="9">
                  <c:v>2.7</c:v>
                </c:pt>
                <c:pt idx="10">
                  <c:v>3.7</c:v>
                </c:pt>
                <c:pt idx="11">
                  <c:v>2.4</c:v>
                </c:pt>
                <c:pt idx="12">
                  <c:v>2.3</c:v>
                </c:pt>
                <c:pt idx="13">
                  <c:v>-0.4</c:v>
                </c:pt>
                <c:pt idx="14">
                  <c:v>-3.1</c:v>
                </c:pt>
                <c:pt idx="15">
                  <c:v>-4.1</c:v>
                </c:pt>
                <c:pt idx="16">
                  <c:v>-1.7</c:v>
                </c:pt>
                <c:pt idx="17">
                  <c:v>-4.4</c:v>
                </c:pt>
                <c:pt idx="18">
                  <c:v>-3.3</c:v>
                </c:pt>
                <c:pt idx="19">
                  <c:v>-6.9</c:v>
                </c:pt>
                <c:pt idx="20">
                  <c:v>-2.6</c:v>
                </c:pt>
                <c:pt idx="21">
                  <c:v>0.2</c:v>
                </c:pt>
                <c:pt idx="22">
                  <c:v>2.6</c:v>
                </c:pt>
                <c:pt idx="23">
                  <c:v>3.6</c:v>
                </c:pt>
                <c:pt idx="24">
                  <c:v>5.6</c:v>
                </c:pt>
                <c:pt idx="25">
                  <c:v>2.3</c:v>
                </c:pt>
                <c:pt idx="26">
                  <c:v>0.2</c:v>
                </c:pt>
                <c:pt idx="27">
                  <c:v>-1</c:v>
                </c:pt>
                <c:pt idx="28">
                  <c:v>0</c:v>
                </c:pt>
                <c:pt idx="29">
                  <c:v>2.3</c:v>
                </c:pt>
                <c:pt idx="30">
                  <c:v>0</c:v>
                </c:pt>
              </c:numCache>
            </c:numRef>
          </c:val>
          <c:smooth val="0"/>
        </c:ser>
        <c:axId val="55538753"/>
        <c:axId val="30086730"/>
      </c:lineChart>
      <c:dateAx>
        <c:axId val="5553875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08673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0086730"/>
        <c:scaling>
          <c:orientation val="minMax"/>
          <c:max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38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07"/>
          <c:w val="0.09975"/>
          <c:h val="0.2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 Gennaio 2010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8175"/>
          <c:w val="0.80525"/>
          <c:h val="0.930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Gennaio!$D$1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Gennaio!$A$2:$A$32</c:f>
              <c:strCache/>
            </c:strRef>
          </c:cat>
          <c:val>
            <c:numRef>
              <c:f>Gennaio!$D$2:$D$32</c:f>
              <c:numCache/>
            </c:numRef>
          </c:val>
        </c:ser>
        <c:ser>
          <c:idx val="4"/>
          <c:order val="4"/>
          <c:tx>
            <c:strRef>
              <c:f>Gennaio!$F$1</c:f>
              <c:strCache>
                <c:ptCount val="1"/>
                <c:pt idx="0">
                  <c:v>NEVE (cm)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Gennaio!$A$2:$A$32</c:f>
              <c:strCache/>
            </c:strRef>
          </c:cat>
          <c:val>
            <c:numRef>
              <c:f>Gennaio!$F$2:$F$32</c:f>
              <c:numCache/>
            </c:numRef>
          </c:val>
        </c:ser>
        <c:axId val="55052451"/>
        <c:axId val="25710012"/>
      </c:barChart>
      <c:lineChart>
        <c:grouping val="standard"/>
        <c:varyColors val="0"/>
        <c:ser>
          <c:idx val="0"/>
          <c:order val="0"/>
          <c:tx>
            <c:strRef>
              <c:f>Gennaio!$B$1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Gennaio!$A$2:$A$32</c:f>
              <c:strCache/>
            </c:strRef>
          </c:cat>
          <c:val>
            <c:numRef>
              <c:f>Gennaio!$B$2:$B$32</c:f>
              <c:numCache/>
            </c:numRef>
          </c:val>
          <c:smooth val="0"/>
        </c:ser>
        <c:ser>
          <c:idx val="1"/>
          <c:order val="1"/>
          <c:tx>
            <c:strRef>
              <c:f>Gennaio!$C$1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Gennaio!$A$2:$A$32</c:f>
              <c:strCache/>
            </c:strRef>
          </c:cat>
          <c:val>
            <c:numRef>
              <c:f>Gennaio!$C$2:$C$32</c:f>
              <c:numCache/>
            </c:numRef>
          </c:val>
          <c:smooth val="0"/>
        </c:ser>
        <c:ser>
          <c:idx val="2"/>
          <c:order val="2"/>
          <c:tx>
            <c:strRef>
              <c:f>Gennaio!$E$1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Gennaio!$A$2:$A$32</c:f>
              <c:strCache/>
            </c:strRef>
          </c:cat>
          <c:val>
            <c:numRef>
              <c:f>Gennaio!$E$2:$E$32</c:f>
              <c:numCache/>
            </c:numRef>
          </c:val>
          <c:smooth val="0"/>
        </c:ser>
        <c:ser>
          <c:idx val="5"/>
          <c:order val="5"/>
          <c:tx>
            <c:v>media 2009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'2010'!$H$2:$H$32</c:f>
              <c:numCache>
                <c:ptCount val="31"/>
                <c:pt idx="0">
                  <c:v>0.1499999999999999</c:v>
                </c:pt>
                <c:pt idx="1">
                  <c:v>0.8500000000000001</c:v>
                </c:pt>
                <c:pt idx="2">
                  <c:v>-2.6999999999999997</c:v>
                </c:pt>
                <c:pt idx="3">
                  <c:v>-2.05</c:v>
                </c:pt>
                <c:pt idx="4">
                  <c:v>-3.55</c:v>
                </c:pt>
                <c:pt idx="5">
                  <c:v>-0.65</c:v>
                </c:pt>
                <c:pt idx="6">
                  <c:v>0.55</c:v>
                </c:pt>
                <c:pt idx="7">
                  <c:v>2.05</c:v>
                </c:pt>
                <c:pt idx="8">
                  <c:v>0.4500000000000002</c:v>
                </c:pt>
                <c:pt idx="9">
                  <c:v>1</c:v>
                </c:pt>
                <c:pt idx="10">
                  <c:v>2.3</c:v>
                </c:pt>
                <c:pt idx="11">
                  <c:v>2.8499999999999996</c:v>
                </c:pt>
                <c:pt idx="12">
                  <c:v>2.3500000000000005</c:v>
                </c:pt>
                <c:pt idx="13">
                  <c:v>3.05</c:v>
                </c:pt>
                <c:pt idx="14">
                  <c:v>3.2</c:v>
                </c:pt>
                <c:pt idx="15">
                  <c:v>3.7</c:v>
                </c:pt>
                <c:pt idx="16">
                  <c:v>0.9</c:v>
                </c:pt>
                <c:pt idx="17">
                  <c:v>2</c:v>
                </c:pt>
                <c:pt idx="18">
                  <c:v>3.1</c:v>
                </c:pt>
                <c:pt idx="19">
                  <c:v>3.4</c:v>
                </c:pt>
                <c:pt idx="20">
                  <c:v>5.7</c:v>
                </c:pt>
                <c:pt idx="21">
                  <c:v>2.3</c:v>
                </c:pt>
                <c:pt idx="22">
                  <c:v>1.1</c:v>
                </c:pt>
                <c:pt idx="23">
                  <c:v>1.6</c:v>
                </c:pt>
                <c:pt idx="24">
                  <c:v>2.4</c:v>
                </c:pt>
                <c:pt idx="25">
                  <c:v>3.7</c:v>
                </c:pt>
                <c:pt idx="26">
                  <c:v>3.9</c:v>
                </c:pt>
                <c:pt idx="27">
                  <c:v>3.7</c:v>
                </c:pt>
                <c:pt idx="28">
                  <c:v>2</c:v>
                </c:pt>
                <c:pt idx="29">
                  <c:v>1.6</c:v>
                </c:pt>
                <c:pt idx="30">
                  <c:v>-0.40000000000000013</c:v>
                </c:pt>
              </c:numCache>
            </c:numRef>
          </c:val>
          <c:smooth val="0"/>
        </c:ser>
        <c:axId val="55052451"/>
        <c:axId val="25710012"/>
      </c:lineChart>
      <c:dateAx>
        <c:axId val="5505245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71001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5710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52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775"/>
          <c:y val="0.558"/>
          <c:w val="0.14325"/>
          <c:h val="0.3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Febbraio 2010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775"/>
          <c:y val="0.05875"/>
          <c:w val="0.8925"/>
          <c:h val="0.928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Febbraio!$D$1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Febbraio!$A$2:$A$29</c:f>
              <c:strCache/>
            </c:strRef>
          </c:cat>
          <c:val>
            <c:numRef>
              <c:f>Febbraio!$D$2:$D$29</c:f>
              <c:numCache/>
            </c:numRef>
          </c:val>
        </c:ser>
        <c:axId val="30063517"/>
        <c:axId val="2136198"/>
      </c:barChart>
      <c:lineChart>
        <c:grouping val="standard"/>
        <c:varyColors val="0"/>
        <c:ser>
          <c:idx val="0"/>
          <c:order val="0"/>
          <c:tx>
            <c:strRef>
              <c:f>Febbraio!$E$1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Febbraio!$A$2:$A$29</c:f>
              <c:strCache/>
            </c:strRef>
          </c:cat>
          <c:val>
            <c:numRef>
              <c:f>Febbraio!$E$2:$E$29</c:f>
              <c:numCache/>
            </c:numRef>
          </c:val>
          <c:smooth val="0"/>
        </c:ser>
        <c:ser>
          <c:idx val="1"/>
          <c:order val="1"/>
          <c:tx>
            <c:strRef>
              <c:f>Febbraio!$B$1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Febbraio!$A$2:$A$29</c:f>
              <c:strCache/>
            </c:strRef>
          </c:cat>
          <c:val>
            <c:numRef>
              <c:f>Febbraio!$B$2:$B$29</c:f>
              <c:numCache/>
            </c:numRef>
          </c:val>
          <c:smooth val="0"/>
        </c:ser>
        <c:ser>
          <c:idx val="2"/>
          <c:order val="2"/>
          <c:tx>
            <c:strRef>
              <c:f>Febbraio!$C$1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Febbraio!$A$2:$A$29</c:f>
              <c:strCache/>
            </c:strRef>
          </c:cat>
          <c:val>
            <c:numRef>
              <c:f>Febbraio!$C$2:$C$29</c:f>
              <c:numCache/>
            </c:numRef>
          </c:val>
          <c:smooth val="0"/>
        </c:ser>
        <c:ser>
          <c:idx val="4"/>
          <c:order val="4"/>
          <c:tx>
            <c:strRef>
              <c:f>'2010'!$H$1</c:f>
              <c:strCache>
                <c:ptCount val="1"/>
                <c:pt idx="0">
                  <c:v>Temp media 2009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'2010'!$H$33:$H$60</c:f>
              <c:numCache>
                <c:ptCount val="28"/>
                <c:pt idx="0">
                  <c:v>1.3</c:v>
                </c:pt>
                <c:pt idx="1">
                  <c:v>2.1</c:v>
                </c:pt>
                <c:pt idx="2">
                  <c:v>6.5</c:v>
                </c:pt>
                <c:pt idx="3">
                  <c:v>5.8</c:v>
                </c:pt>
                <c:pt idx="4">
                  <c:v>6.3</c:v>
                </c:pt>
                <c:pt idx="5">
                  <c:v>4.3</c:v>
                </c:pt>
                <c:pt idx="6">
                  <c:v>6.1</c:v>
                </c:pt>
                <c:pt idx="7">
                  <c:v>5.1</c:v>
                </c:pt>
                <c:pt idx="8">
                  <c:v>4.5</c:v>
                </c:pt>
                <c:pt idx="9">
                  <c:v>4.3</c:v>
                </c:pt>
                <c:pt idx="10">
                  <c:v>6.8</c:v>
                </c:pt>
                <c:pt idx="11">
                  <c:v>4.4</c:v>
                </c:pt>
                <c:pt idx="12">
                  <c:v>3.3</c:v>
                </c:pt>
                <c:pt idx="13">
                  <c:v>1.9</c:v>
                </c:pt>
                <c:pt idx="14">
                  <c:v>1.5</c:v>
                </c:pt>
                <c:pt idx="15">
                  <c:v>1</c:v>
                </c:pt>
                <c:pt idx="16">
                  <c:v>3.4</c:v>
                </c:pt>
                <c:pt idx="17">
                  <c:v>2.9</c:v>
                </c:pt>
                <c:pt idx="18">
                  <c:v>-1.3</c:v>
                </c:pt>
                <c:pt idx="19">
                  <c:v>-0.2</c:v>
                </c:pt>
                <c:pt idx="20">
                  <c:v>2.8</c:v>
                </c:pt>
                <c:pt idx="21">
                  <c:v>3.1</c:v>
                </c:pt>
                <c:pt idx="22">
                  <c:v>1</c:v>
                </c:pt>
                <c:pt idx="23">
                  <c:v>3.5</c:v>
                </c:pt>
                <c:pt idx="24">
                  <c:v>3</c:v>
                </c:pt>
                <c:pt idx="25">
                  <c:v>3.6</c:v>
                </c:pt>
                <c:pt idx="26">
                  <c:v>3.8</c:v>
                </c:pt>
                <c:pt idx="27">
                  <c:v>5.1</c:v>
                </c:pt>
              </c:numCache>
            </c:numRef>
          </c:val>
          <c:smooth val="0"/>
        </c:ser>
        <c:axId val="30063517"/>
        <c:axId val="2136198"/>
      </c:lineChart>
      <c:dateAx>
        <c:axId val="3006351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3619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136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63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58275"/>
          <c:w val="0.15425"/>
          <c:h val="0.2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MARZO 2010</a:t>
            </a:r>
          </a:p>
        </c:rich>
      </c:tx>
      <c:layout>
        <c:manualLayout>
          <c:xMode val="factor"/>
          <c:yMode val="factor"/>
          <c:x val="0.00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15925"/>
          <c:w val="0.765"/>
          <c:h val="0.809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Marzo!$D$1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Marzo!$A$2:$A$32</c:f>
              <c:strCache/>
            </c:strRef>
          </c:cat>
          <c:val>
            <c:numRef>
              <c:f>Marzo!$D$2:$D$32</c:f>
              <c:numCache/>
            </c:numRef>
          </c:val>
        </c:ser>
        <c:axId val="19225783"/>
        <c:axId val="38814320"/>
      </c:barChart>
      <c:lineChart>
        <c:grouping val="standard"/>
        <c:varyColors val="0"/>
        <c:ser>
          <c:idx val="0"/>
          <c:order val="0"/>
          <c:tx>
            <c:strRef>
              <c:f>Febbraio!$E$1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Marzo!$A$2:$A$32</c:f>
              <c:strCache/>
            </c:strRef>
          </c:cat>
          <c:val>
            <c:numRef>
              <c:f>Marzo!$E$2:$E$32</c:f>
              <c:numCache/>
            </c:numRef>
          </c:val>
          <c:smooth val="0"/>
        </c:ser>
        <c:ser>
          <c:idx val="1"/>
          <c:order val="1"/>
          <c:tx>
            <c:strRef>
              <c:f>Marzo!$B$1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Marzo!$A$2:$A$32</c:f>
              <c:strCache/>
            </c:strRef>
          </c:cat>
          <c:val>
            <c:numRef>
              <c:f>Marzo!$B$2:$B$32</c:f>
              <c:numCache/>
            </c:numRef>
          </c:val>
          <c:smooth val="0"/>
        </c:ser>
        <c:ser>
          <c:idx val="2"/>
          <c:order val="2"/>
          <c:tx>
            <c:strRef>
              <c:f>Marzo!$C$1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Marzo!$A$2:$A$32</c:f>
              <c:strCache/>
            </c:strRef>
          </c:cat>
          <c:val>
            <c:numRef>
              <c:f>Marzo!$C$2:$C$32</c:f>
              <c:numCache/>
            </c:numRef>
          </c:val>
          <c:smooth val="0"/>
        </c:ser>
        <c:ser>
          <c:idx val="4"/>
          <c:order val="4"/>
          <c:tx>
            <c:strRef>
              <c:f>'2010'!$H$1</c:f>
              <c:strCache>
                <c:ptCount val="1"/>
                <c:pt idx="0">
                  <c:v>Temp media 2009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'2010'!$H$61:$H$91</c:f>
              <c:numCache>
                <c:ptCount val="31"/>
                <c:pt idx="0">
                  <c:v>6.1</c:v>
                </c:pt>
                <c:pt idx="1">
                  <c:v>8</c:v>
                </c:pt>
                <c:pt idx="2">
                  <c:v>7.4</c:v>
                </c:pt>
                <c:pt idx="3">
                  <c:v>6.3</c:v>
                </c:pt>
                <c:pt idx="4">
                  <c:v>7.1</c:v>
                </c:pt>
                <c:pt idx="5">
                  <c:v>6.3</c:v>
                </c:pt>
                <c:pt idx="6">
                  <c:v>11.1</c:v>
                </c:pt>
                <c:pt idx="7">
                  <c:v>7.9</c:v>
                </c:pt>
                <c:pt idx="8">
                  <c:v>5.7</c:v>
                </c:pt>
                <c:pt idx="9">
                  <c:v>5</c:v>
                </c:pt>
                <c:pt idx="10">
                  <c:v>8</c:v>
                </c:pt>
                <c:pt idx="11">
                  <c:v>7.3</c:v>
                </c:pt>
                <c:pt idx="12">
                  <c:v>7.7</c:v>
                </c:pt>
                <c:pt idx="13">
                  <c:v>8</c:v>
                </c:pt>
                <c:pt idx="14">
                  <c:v>8.1</c:v>
                </c:pt>
                <c:pt idx="15">
                  <c:v>8.5</c:v>
                </c:pt>
                <c:pt idx="16">
                  <c:v>8.1</c:v>
                </c:pt>
                <c:pt idx="17">
                  <c:v>10.5</c:v>
                </c:pt>
                <c:pt idx="18">
                  <c:v>10.3</c:v>
                </c:pt>
                <c:pt idx="19">
                  <c:v>5.4</c:v>
                </c:pt>
                <c:pt idx="20">
                  <c:v>4.3</c:v>
                </c:pt>
                <c:pt idx="21">
                  <c:v>5.5</c:v>
                </c:pt>
                <c:pt idx="22">
                  <c:v>12.2</c:v>
                </c:pt>
                <c:pt idx="23">
                  <c:v>8.5</c:v>
                </c:pt>
                <c:pt idx="24">
                  <c:v>7.1</c:v>
                </c:pt>
                <c:pt idx="25">
                  <c:v>10.1</c:v>
                </c:pt>
                <c:pt idx="26">
                  <c:v>13.6</c:v>
                </c:pt>
                <c:pt idx="27">
                  <c:v>8.6</c:v>
                </c:pt>
                <c:pt idx="28">
                  <c:v>8.2</c:v>
                </c:pt>
                <c:pt idx="29">
                  <c:v>11</c:v>
                </c:pt>
                <c:pt idx="30">
                  <c:v>10</c:v>
                </c:pt>
              </c:numCache>
            </c:numRef>
          </c:val>
          <c:smooth val="0"/>
        </c:ser>
        <c:axId val="19225783"/>
        <c:axId val="38814320"/>
      </c:lineChart>
      <c:dateAx>
        <c:axId val="192257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81432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8814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25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5"/>
          <c:y val="0.592"/>
          <c:w val="0.170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APRILE 2010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225"/>
          <c:w val="0.84375"/>
          <c:h val="0.746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Aprile!$D$1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Aprile!$A$2:$A$31</c:f>
              <c:strCache/>
            </c:strRef>
          </c:cat>
          <c:val>
            <c:numRef>
              <c:f>Aprile!$D$2:$D$31</c:f>
              <c:numCache/>
            </c:numRef>
          </c:val>
        </c:ser>
        <c:axId val="13784561"/>
        <c:axId val="56952186"/>
      </c:barChart>
      <c:lineChart>
        <c:grouping val="standard"/>
        <c:varyColors val="0"/>
        <c:ser>
          <c:idx val="0"/>
          <c:order val="0"/>
          <c:tx>
            <c:strRef>
              <c:f>Febbraio!$E$1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Aprile!$A$2:$A$31</c:f>
              <c:strCache/>
            </c:strRef>
          </c:cat>
          <c:val>
            <c:numRef>
              <c:f>Aprile!$E$2:$E$31</c:f>
              <c:numCache/>
            </c:numRef>
          </c:val>
          <c:smooth val="0"/>
        </c:ser>
        <c:ser>
          <c:idx val="1"/>
          <c:order val="1"/>
          <c:tx>
            <c:strRef>
              <c:f>Aprile!$B$1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Aprile!$A$2:$A$31</c:f>
              <c:strCache/>
            </c:strRef>
          </c:cat>
          <c:val>
            <c:numRef>
              <c:f>Aprile!$B$2:$B$31</c:f>
              <c:numCache/>
            </c:numRef>
          </c:val>
          <c:smooth val="0"/>
        </c:ser>
        <c:ser>
          <c:idx val="2"/>
          <c:order val="2"/>
          <c:tx>
            <c:strRef>
              <c:f>Aprile!$C$1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Aprile!$A$2:$A$31</c:f>
              <c:strCache/>
            </c:strRef>
          </c:cat>
          <c:val>
            <c:numRef>
              <c:f>Aprile!$C$2:$C$31</c:f>
              <c:numCache/>
            </c:numRef>
          </c:val>
          <c:smooth val="0"/>
        </c:ser>
        <c:ser>
          <c:idx val="4"/>
          <c:order val="4"/>
          <c:tx>
            <c:v>media 2009</c:v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'2010'!$H$92:$H$121</c:f>
              <c:numCache>
                <c:ptCount val="30"/>
                <c:pt idx="0">
                  <c:v>12.2</c:v>
                </c:pt>
                <c:pt idx="1">
                  <c:v>12.1</c:v>
                </c:pt>
                <c:pt idx="2">
                  <c:v>12.5</c:v>
                </c:pt>
                <c:pt idx="3">
                  <c:v>12.3</c:v>
                </c:pt>
                <c:pt idx="4">
                  <c:v>13</c:v>
                </c:pt>
                <c:pt idx="5">
                  <c:v>13</c:v>
                </c:pt>
                <c:pt idx="6">
                  <c:v>12.8</c:v>
                </c:pt>
                <c:pt idx="7">
                  <c:v>12.7</c:v>
                </c:pt>
                <c:pt idx="8">
                  <c:v>13.8</c:v>
                </c:pt>
                <c:pt idx="9">
                  <c:v>14.5</c:v>
                </c:pt>
                <c:pt idx="10">
                  <c:v>14.3</c:v>
                </c:pt>
                <c:pt idx="11">
                  <c:v>13.9</c:v>
                </c:pt>
                <c:pt idx="12">
                  <c:v>14.7</c:v>
                </c:pt>
                <c:pt idx="13">
                  <c:v>15</c:v>
                </c:pt>
                <c:pt idx="14">
                  <c:v>15.6</c:v>
                </c:pt>
                <c:pt idx="15">
                  <c:v>10</c:v>
                </c:pt>
                <c:pt idx="16">
                  <c:v>10.6</c:v>
                </c:pt>
                <c:pt idx="17">
                  <c:v>11.2</c:v>
                </c:pt>
                <c:pt idx="18">
                  <c:v>11.5</c:v>
                </c:pt>
                <c:pt idx="19">
                  <c:v>13</c:v>
                </c:pt>
                <c:pt idx="20">
                  <c:v>13.4</c:v>
                </c:pt>
                <c:pt idx="21">
                  <c:v>15.2</c:v>
                </c:pt>
                <c:pt idx="22">
                  <c:v>14.1</c:v>
                </c:pt>
                <c:pt idx="23">
                  <c:v>10.9</c:v>
                </c:pt>
                <c:pt idx="24">
                  <c:v>12.7</c:v>
                </c:pt>
                <c:pt idx="25">
                  <c:v>10.3</c:v>
                </c:pt>
                <c:pt idx="26">
                  <c:v>10.5</c:v>
                </c:pt>
                <c:pt idx="27">
                  <c:v>11.8</c:v>
                </c:pt>
                <c:pt idx="28">
                  <c:v>11.2</c:v>
                </c:pt>
                <c:pt idx="29">
                  <c:v>11.9</c:v>
                </c:pt>
              </c:numCache>
            </c:numRef>
          </c:val>
          <c:smooth val="0"/>
        </c:ser>
        <c:axId val="13784561"/>
        <c:axId val="56952186"/>
      </c:lineChart>
      <c:dateAx>
        <c:axId val="1378456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5218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952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84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25"/>
          <c:y val="0.3385"/>
          <c:w val="0.10875"/>
          <c:h val="0.3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MAGGIO 2010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575"/>
          <c:w val="0.83825"/>
          <c:h val="0.811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Maggio!$D$1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Maggio!$A$2:$A$32</c:f>
              <c:strCache/>
            </c:strRef>
          </c:cat>
          <c:val>
            <c:numRef>
              <c:f>Maggio!$D$2:$D$32</c:f>
              <c:numCache/>
            </c:numRef>
          </c:val>
        </c:ser>
        <c:axId val="42807627"/>
        <c:axId val="49724324"/>
      </c:barChart>
      <c:lineChart>
        <c:grouping val="standard"/>
        <c:varyColors val="0"/>
        <c:ser>
          <c:idx val="0"/>
          <c:order val="0"/>
          <c:tx>
            <c:strRef>
              <c:f>Febbraio!$E$1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Maggio!$A$2:$A$32</c:f>
              <c:strCache/>
            </c:strRef>
          </c:cat>
          <c:val>
            <c:numRef>
              <c:f>Maggio!$E$2:$E$32</c:f>
              <c:numCache/>
            </c:numRef>
          </c:val>
          <c:smooth val="0"/>
        </c:ser>
        <c:ser>
          <c:idx val="1"/>
          <c:order val="1"/>
          <c:tx>
            <c:strRef>
              <c:f>Maggio!$B$1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Maggio!$A$2:$A$32</c:f>
              <c:strCache/>
            </c:strRef>
          </c:cat>
          <c:val>
            <c:numRef>
              <c:f>Maggio!$B$2:$B$32</c:f>
              <c:numCache/>
            </c:numRef>
          </c:val>
          <c:smooth val="0"/>
        </c:ser>
        <c:ser>
          <c:idx val="2"/>
          <c:order val="2"/>
          <c:tx>
            <c:strRef>
              <c:f>Maggio!$C$1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Maggio!$A$2:$A$32</c:f>
              <c:strCache/>
            </c:strRef>
          </c:cat>
          <c:val>
            <c:numRef>
              <c:f>Maggio!$C$2:$C$32</c:f>
              <c:numCache/>
            </c:numRef>
          </c:val>
          <c:smooth val="0"/>
        </c:ser>
        <c:ser>
          <c:idx val="4"/>
          <c:order val="4"/>
          <c:tx>
            <c:v>media 2009</c:v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'2010'!$H$122:$H$152</c:f>
              <c:numCache>
                <c:ptCount val="31"/>
                <c:pt idx="0">
                  <c:v>14.2</c:v>
                </c:pt>
                <c:pt idx="1">
                  <c:v>16</c:v>
                </c:pt>
                <c:pt idx="2">
                  <c:v>15</c:v>
                </c:pt>
                <c:pt idx="3">
                  <c:v>13.4</c:v>
                </c:pt>
                <c:pt idx="4">
                  <c:v>11.9</c:v>
                </c:pt>
                <c:pt idx="5">
                  <c:v>14.2</c:v>
                </c:pt>
                <c:pt idx="6">
                  <c:v>15.7</c:v>
                </c:pt>
                <c:pt idx="7">
                  <c:v>16.6</c:v>
                </c:pt>
                <c:pt idx="8">
                  <c:v>16.7</c:v>
                </c:pt>
                <c:pt idx="9">
                  <c:v>17.6</c:v>
                </c:pt>
                <c:pt idx="10">
                  <c:v>17.5</c:v>
                </c:pt>
                <c:pt idx="11">
                  <c:v>17.5</c:v>
                </c:pt>
                <c:pt idx="12">
                  <c:v>17.5</c:v>
                </c:pt>
                <c:pt idx="13">
                  <c:v>16.6</c:v>
                </c:pt>
                <c:pt idx="14">
                  <c:v>14.6</c:v>
                </c:pt>
                <c:pt idx="15">
                  <c:v>17.3</c:v>
                </c:pt>
                <c:pt idx="16">
                  <c:v>18.4</c:v>
                </c:pt>
                <c:pt idx="17">
                  <c:v>19.3</c:v>
                </c:pt>
                <c:pt idx="18">
                  <c:v>20.1</c:v>
                </c:pt>
                <c:pt idx="19">
                  <c:v>19.9</c:v>
                </c:pt>
                <c:pt idx="20">
                  <c:v>20.2</c:v>
                </c:pt>
                <c:pt idx="21">
                  <c:v>20.6</c:v>
                </c:pt>
                <c:pt idx="22">
                  <c:v>21</c:v>
                </c:pt>
                <c:pt idx="23">
                  <c:v>23</c:v>
                </c:pt>
                <c:pt idx="24">
                  <c:v>24.3</c:v>
                </c:pt>
                <c:pt idx="25">
                  <c:v>22.5</c:v>
                </c:pt>
                <c:pt idx="26">
                  <c:v>20.9</c:v>
                </c:pt>
                <c:pt idx="27">
                  <c:v>18</c:v>
                </c:pt>
                <c:pt idx="28">
                  <c:v>19.3</c:v>
                </c:pt>
                <c:pt idx="29">
                  <c:v>16.8</c:v>
                </c:pt>
                <c:pt idx="30">
                  <c:v>12.8</c:v>
                </c:pt>
              </c:numCache>
            </c:numRef>
          </c:val>
          <c:smooth val="0"/>
        </c:ser>
        <c:axId val="42807627"/>
        <c:axId val="49724324"/>
      </c:lineChart>
      <c:dateAx>
        <c:axId val="428076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72432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724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07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425"/>
          <c:w val="0.10925"/>
          <c:h val="0.3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GIUGNO 2010</a:t>
            </a:r>
          </a:p>
        </c:rich>
      </c:tx>
      <c:layout>
        <c:manualLayout>
          <c:xMode val="factor"/>
          <c:yMode val="factor"/>
          <c:x val="-0.05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825"/>
          <c:y val="0.07025"/>
          <c:w val="0.915"/>
          <c:h val="0.899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Giugno!$D$1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Giugno!$A$2:$A$31</c:f>
              <c:strCache/>
            </c:strRef>
          </c:cat>
          <c:val>
            <c:numRef>
              <c:f>Giugno!$D$2:$D$31</c:f>
              <c:numCache/>
            </c:numRef>
          </c:val>
        </c:ser>
        <c:axId val="44865733"/>
        <c:axId val="1138414"/>
      </c:barChart>
      <c:lineChart>
        <c:grouping val="standard"/>
        <c:varyColors val="0"/>
        <c:ser>
          <c:idx val="0"/>
          <c:order val="0"/>
          <c:tx>
            <c:strRef>
              <c:f>Giugno!$E$1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Giugno!$A$2:$A$31</c:f>
              <c:strCache/>
            </c:strRef>
          </c:cat>
          <c:val>
            <c:numRef>
              <c:f>Giugno!$E$2:$E$31</c:f>
              <c:numCache/>
            </c:numRef>
          </c:val>
          <c:smooth val="0"/>
        </c:ser>
        <c:ser>
          <c:idx val="1"/>
          <c:order val="1"/>
          <c:tx>
            <c:strRef>
              <c:f>Giugno!$B$1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Giugno!$A$2:$A$31</c:f>
              <c:strCache/>
            </c:strRef>
          </c:cat>
          <c:val>
            <c:numRef>
              <c:f>Giugno!$B$2:$B$31</c:f>
              <c:numCache/>
            </c:numRef>
          </c:val>
          <c:smooth val="0"/>
        </c:ser>
        <c:ser>
          <c:idx val="2"/>
          <c:order val="2"/>
          <c:tx>
            <c:strRef>
              <c:f>Giugno!$C$1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Giugno!$A$2:$A$31</c:f>
              <c:strCache/>
            </c:strRef>
          </c:cat>
          <c:val>
            <c:numRef>
              <c:f>Giugno!$C$2:$C$31</c:f>
              <c:numCache/>
            </c:numRef>
          </c:val>
          <c:smooth val="0"/>
        </c:ser>
        <c:ser>
          <c:idx val="4"/>
          <c:order val="4"/>
          <c:tx>
            <c:v>media 2009</c:v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Giugno!$A$2:$A$31</c:f>
              <c:strCache/>
            </c:strRef>
          </c:cat>
          <c:val>
            <c:numRef>
              <c:f>'2010'!$H$153:$H$182</c:f>
              <c:numCache>
                <c:ptCount val="30"/>
                <c:pt idx="0">
                  <c:v>16.5</c:v>
                </c:pt>
                <c:pt idx="1">
                  <c:v>18.7</c:v>
                </c:pt>
                <c:pt idx="2">
                  <c:v>20.2</c:v>
                </c:pt>
                <c:pt idx="3">
                  <c:v>19.6</c:v>
                </c:pt>
                <c:pt idx="4">
                  <c:v>18.8</c:v>
                </c:pt>
                <c:pt idx="5">
                  <c:v>18</c:v>
                </c:pt>
                <c:pt idx="6">
                  <c:v>17.7</c:v>
                </c:pt>
                <c:pt idx="7">
                  <c:v>18.1</c:v>
                </c:pt>
                <c:pt idx="8">
                  <c:v>15.8</c:v>
                </c:pt>
                <c:pt idx="9">
                  <c:v>18.2</c:v>
                </c:pt>
                <c:pt idx="10">
                  <c:v>19.4</c:v>
                </c:pt>
                <c:pt idx="11">
                  <c:v>20.8</c:v>
                </c:pt>
                <c:pt idx="12">
                  <c:v>21</c:v>
                </c:pt>
                <c:pt idx="13">
                  <c:v>22.7</c:v>
                </c:pt>
                <c:pt idx="14">
                  <c:v>24.1</c:v>
                </c:pt>
                <c:pt idx="15">
                  <c:v>24.8</c:v>
                </c:pt>
                <c:pt idx="16">
                  <c:v>21</c:v>
                </c:pt>
                <c:pt idx="17">
                  <c:v>22</c:v>
                </c:pt>
                <c:pt idx="18">
                  <c:v>21.4</c:v>
                </c:pt>
                <c:pt idx="19">
                  <c:v>18</c:v>
                </c:pt>
                <c:pt idx="20">
                  <c:v>17.5</c:v>
                </c:pt>
                <c:pt idx="21">
                  <c:v>16.7</c:v>
                </c:pt>
                <c:pt idx="22">
                  <c:v>17.8</c:v>
                </c:pt>
                <c:pt idx="23">
                  <c:v>19.5</c:v>
                </c:pt>
                <c:pt idx="24">
                  <c:v>19.3</c:v>
                </c:pt>
                <c:pt idx="25">
                  <c:v>19.2</c:v>
                </c:pt>
                <c:pt idx="26">
                  <c:v>19.9</c:v>
                </c:pt>
                <c:pt idx="27">
                  <c:v>21.8</c:v>
                </c:pt>
                <c:pt idx="28">
                  <c:v>22.9</c:v>
                </c:pt>
                <c:pt idx="29">
                  <c:v>21.8</c:v>
                </c:pt>
              </c:numCache>
            </c:numRef>
          </c:val>
          <c:smooth val="0"/>
        </c:ser>
        <c:axId val="44865733"/>
        <c:axId val="1138414"/>
      </c:lineChart>
      <c:dateAx>
        <c:axId val="4486573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3841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1384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65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25"/>
          <c:y val="0.00275"/>
          <c:w val="0.12425"/>
          <c:h val="0.2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LUGLIO 2009</a:t>
            </a:r>
          </a:p>
        </c:rich>
      </c:tx>
      <c:layout>
        <c:manualLayout>
          <c:xMode val="factor"/>
          <c:yMode val="factor"/>
          <c:x val="-0.049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5"/>
          <c:y val="0.09725"/>
          <c:w val="0.865"/>
          <c:h val="0.88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Luglio!$D$1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Luglio!$A$2:$A$32</c:f>
              <c:strCache/>
            </c:strRef>
          </c:cat>
          <c:val>
            <c:numRef>
              <c:f>Luglio!$D$2:$D$32</c:f>
              <c:numCache/>
            </c:numRef>
          </c:val>
        </c:ser>
        <c:axId val="10245727"/>
        <c:axId val="25102680"/>
      </c:barChart>
      <c:lineChart>
        <c:grouping val="standard"/>
        <c:varyColors val="0"/>
        <c:ser>
          <c:idx val="0"/>
          <c:order val="0"/>
          <c:tx>
            <c:strRef>
              <c:f>Luglio!$E$1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Luglio!$A$2:$A$32</c:f>
              <c:strCache/>
            </c:strRef>
          </c:cat>
          <c:val>
            <c:numRef>
              <c:f>Luglio!$E$2:$E$32</c:f>
              <c:numCache/>
            </c:numRef>
          </c:val>
          <c:smooth val="0"/>
        </c:ser>
        <c:ser>
          <c:idx val="1"/>
          <c:order val="1"/>
          <c:tx>
            <c:strRef>
              <c:f>Luglio!$B$1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Luglio!$A$2:$A$32</c:f>
              <c:strCache/>
            </c:strRef>
          </c:cat>
          <c:val>
            <c:numRef>
              <c:f>Luglio!$B$2:$B$32</c:f>
              <c:numCache/>
            </c:numRef>
          </c:val>
          <c:smooth val="0"/>
        </c:ser>
        <c:ser>
          <c:idx val="2"/>
          <c:order val="2"/>
          <c:tx>
            <c:strRef>
              <c:f>Luglio!$C$1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Luglio!$A$2:$A$32</c:f>
              <c:strCache/>
            </c:strRef>
          </c:cat>
          <c:val>
            <c:numRef>
              <c:f>Luglio!$C$2:$C$32</c:f>
              <c:numCache/>
            </c:numRef>
          </c:val>
          <c:smooth val="0"/>
        </c:ser>
        <c:ser>
          <c:idx val="4"/>
          <c:order val="4"/>
          <c:tx>
            <c:v>Media 2009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Luglio!$A$2:$A$32</c:f>
              <c:strCache/>
            </c:strRef>
          </c:cat>
          <c:val>
            <c:numRef>
              <c:f>'2010'!$H$183:$H$213</c:f>
              <c:numCache>
                <c:ptCount val="31"/>
                <c:pt idx="0">
                  <c:v>21.5</c:v>
                </c:pt>
                <c:pt idx="1">
                  <c:v>20.9</c:v>
                </c:pt>
                <c:pt idx="2">
                  <c:v>21.6</c:v>
                </c:pt>
                <c:pt idx="3">
                  <c:v>22.5</c:v>
                </c:pt>
                <c:pt idx="4">
                  <c:v>22.5</c:v>
                </c:pt>
                <c:pt idx="5">
                  <c:v>22</c:v>
                </c:pt>
                <c:pt idx="6">
                  <c:v>19.2</c:v>
                </c:pt>
                <c:pt idx="7">
                  <c:v>19.4</c:v>
                </c:pt>
                <c:pt idx="8">
                  <c:v>18</c:v>
                </c:pt>
                <c:pt idx="9">
                  <c:v>18.2</c:v>
                </c:pt>
                <c:pt idx="10">
                  <c:v>17.3</c:v>
                </c:pt>
                <c:pt idx="11">
                  <c:v>19.6</c:v>
                </c:pt>
                <c:pt idx="12">
                  <c:v>22.5</c:v>
                </c:pt>
                <c:pt idx="13">
                  <c:v>24.5</c:v>
                </c:pt>
                <c:pt idx="14">
                  <c:v>23.4</c:v>
                </c:pt>
                <c:pt idx="15">
                  <c:v>24.5</c:v>
                </c:pt>
                <c:pt idx="16">
                  <c:v>20.8</c:v>
                </c:pt>
                <c:pt idx="17">
                  <c:v>17.4</c:v>
                </c:pt>
                <c:pt idx="18">
                  <c:v>18.9</c:v>
                </c:pt>
                <c:pt idx="19">
                  <c:v>19.5</c:v>
                </c:pt>
                <c:pt idx="20">
                  <c:v>21.5</c:v>
                </c:pt>
                <c:pt idx="21">
                  <c:v>22.7</c:v>
                </c:pt>
                <c:pt idx="22">
                  <c:v>23.4</c:v>
                </c:pt>
                <c:pt idx="23">
                  <c:v>23.7</c:v>
                </c:pt>
                <c:pt idx="24">
                  <c:v>21.4</c:v>
                </c:pt>
                <c:pt idx="25">
                  <c:v>20.4</c:v>
                </c:pt>
                <c:pt idx="26">
                  <c:v>22.5</c:v>
                </c:pt>
                <c:pt idx="27">
                  <c:v>23.1</c:v>
                </c:pt>
                <c:pt idx="28">
                  <c:v>23.4</c:v>
                </c:pt>
                <c:pt idx="29">
                  <c:v>24.6</c:v>
                </c:pt>
                <c:pt idx="30">
                  <c:v>20.1</c:v>
                </c:pt>
              </c:numCache>
            </c:numRef>
          </c:val>
          <c:smooth val="0"/>
        </c:ser>
        <c:axId val="10245727"/>
        <c:axId val="25102680"/>
      </c:lineChart>
      <c:dateAx>
        <c:axId val="102457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10268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5102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45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5"/>
          <c:y val="0.48275"/>
          <c:w val="0.13075"/>
          <c:h val="0.21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 AGOSTO 2009</a:t>
            </a:r>
          </a:p>
        </c:rich>
      </c:tx>
      <c:layout>
        <c:manualLayout>
          <c:xMode val="factor"/>
          <c:yMode val="factor"/>
          <c:x val="-0.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65"/>
          <c:w val="0.8495"/>
          <c:h val="0.889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Agosto!$D$1</c:f>
              <c:strCache>
                <c:ptCount val="1"/>
                <c:pt idx="0">
                  <c:v>mm pioggia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Agosto!$A$2:$A$32</c:f>
              <c:strCache/>
            </c:strRef>
          </c:cat>
          <c:val>
            <c:numRef>
              <c:f>Agosto!$D$2:$D$32</c:f>
              <c:numCache/>
            </c:numRef>
          </c:val>
        </c:ser>
        <c:axId val="24597529"/>
        <c:axId val="20051170"/>
      </c:barChart>
      <c:lineChart>
        <c:grouping val="standard"/>
        <c:varyColors val="0"/>
        <c:ser>
          <c:idx val="0"/>
          <c:order val="0"/>
          <c:tx>
            <c:strRef>
              <c:f>Agosto!$E$1</c:f>
              <c:strCache>
                <c:ptCount val="1"/>
                <c:pt idx="0">
                  <c:v>Temp Media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Agosto!$A$2:$A$32</c:f>
              <c:strCache/>
            </c:strRef>
          </c:cat>
          <c:val>
            <c:numRef>
              <c:f>Agosto!$E$2:$E$32</c:f>
              <c:numCache/>
            </c:numRef>
          </c:val>
          <c:smooth val="0"/>
        </c:ser>
        <c:ser>
          <c:idx val="1"/>
          <c:order val="1"/>
          <c:tx>
            <c:strRef>
              <c:f>Agosto!$B$1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Agosto!$A$2:$A$32</c:f>
              <c:strCache/>
            </c:strRef>
          </c:cat>
          <c:val>
            <c:numRef>
              <c:f>Agosto!$B$2:$B$32</c:f>
              <c:numCache/>
            </c:numRef>
          </c:val>
          <c:smooth val="0"/>
        </c:ser>
        <c:ser>
          <c:idx val="2"/>
          <c:order val="2"/>
          <c:tx>
            <c:strRef>
              <c:f>Agosto!$C$1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Agosto!$A$2:$A$32</c:f>
              <c:strCache/>
            </c:strRef>
          </c:cat>
          <c:val>
            <c:numRef>
              <c:f>Agosto!$C$2:$C$32</c:f>
              <c:numCache/>
            </c:numRef>
          </c:val>
          <c:smooth val="0"/>
        </c:ser>
        <c:ser>
          <c:idx val="4"/>
          <c:order val="4"/>
          <c:tx>
            <c:v>media 09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'2010'!$K$214:$K$244</c:f>
              <c:numCache>
                <c:ptCount val="31"/>
                <c:pt idx="0">
                  <c:v>23.35</c:v>
                </c:pt>
                <c:pt idx="1">
                  <c:v>23.25</c:v>
                </c:pt>
                <c:pt idx="2">
                  <c:v>19.6</c:v>
                </c:pt>
                <c:pt idx="3">
                  <c:v>19.700000000000003</c:v>
                </c:pt>
                <c:pt idx="4">
                  <c:v>19</c:v>
                </c:pt>
                <c:pt idx="5">
                  <c:v>20.700000000000003</c:v>
                </c:pt>
                <c:pt idx="6">
                  <c:v>21.6</c:v>
                </c:pt>
                <c:pt idx="7">
                  <c:v>21.174999999999997</c:v>
                </c:pt>
                <c:pt idx="8">
                  <c:v>21.875</c:v>
                </c:pt>
                <c:pt idx="9">
                  <c:v>21.125</c:v>
                </c:pt>
                <c:pt idx="10">
                  <c:v>21.9</c:v>
                </c:pt>
                <c:pt idx="11">
                  <c:v>21.7</c:v>
                </c:pt>
                <c:pt idx="12">
                  <c:v>20.1</c:v>
                </c:pt>
                <c:pt idx="13">
                  <c:v>19.35</c:v>
                </c:pt>
                <c:pt idx="14">
                  <c:v>20.5</c:v>
                </c:pt>
                <c:pt idx="15">
                  <c:v>19.7</c:v>
                </c:pt>
                <c:pt idx="16">
                  <c:v>20.700000000000003</c:v>
                </c:pt>
                <c:pt idx="17">
                  <c:v>22</c:v>
                </c:pt>
                <c:pt idx="18">
                  <c:v>22.799999999999997</c:v>
                </c:pt>
                <c:pt idx="19">
                  <c:v>23.25</c:v>
                </c:pt>
                <c:pt idx="20">
                  <c:v>23.6</c:v>
                </c:pt>
                <c:pt idx="21">
                  <c:v>23.549999999999997</c:v>
                </c:pt>
                <c:pt idx="22">
                  <c:v>22.25</c:v>
                </c:pt>
                <c:pt idx="23">
                  <c:v>22.65</c:v>
                </c:pt>
                <c:pt idx="24">
                  <c:v>23.05</c:v>
                </c:pt>
                <c:pt idx="25">
                  <c:v>23.15</c:v>
                </c:pt>
                <c:pt idx="26">
                  <c:v>23.3</c:v>
                </c:pt>
                <c:pt idx="27">
                  <c:v>22.15</c:v>
                </c:pt>
                <c:pt idx="28">
                  <c:v>19.65</c:v>
                </c:pt>
                <c:pt idx="29">
                  <c:v>17.85</c:v>
                </c:pt>
                <c:pt idx="30">
                  <c:v>17.65</c:v>
                </c:pt>
              </c:numCache>
            </c:numRef>
          </c:val>
          <c:smooth val="0"/>
        </c:ser>
        <c:axId val="24597529"/>
        <c:axId val="20051170"/>
      </c:lineChart>
      <c:dateAx>
        <c:axId val="2459752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5117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0051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97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5"/>
          <c:y val="0.46875"/>
          <c:w val="0.0955"/>
          <c:h val="0.2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371</xdr:row>
      <xdr:rowOff>19050</xdr:rowOff>
    </xdr:from>
    <xdr:to>
      <xdr:col>28</xdr:col>
      <xdr:colOff>38100</xdr:colOff>
      <xdr:row>399</xdr:row>
      <xdr:rowOff>133350</xdr:rowOff>
    </xdr:to>
    <xdr:graphicFrame>
      <xdr:nvGraphicFramePr>
        <xdr:cNvPr id="1" name="Grafico 2"/>
        <xdr:cNvGraphicFramePr/>
      </xdr:nvGraphicFramePr>
      <xdr:xfrm>
        <a:off x="0" y="67170300"/>
        <a:ext cx="181356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17</xdr:row>
      <xdr:rowOff>66675</xdr:rowOff>
    </xdr:from>
    <xdr:to>
      <xdr:col>10</xdr:col>
      <xdr:colOff>628650</xdr:colOff>
      <xdr:row>46</xdr:row>
      <xdr:rowOff>142875</xdr:rowOff>
    </xdr:to>
    <xdr:graphicFrame>
      <xdr:nvGraphicFramePr>
        <xdr:cNvPr id="1" name="Grafico 1"/>
        <xdr:cNvGraphicFramePr/>
      </xdr:nvGraphicFramePr>
      <xdr:xfrm>
        <a:off x="657225" y="3143250"/>
        <a:ext cx="7753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21</xdr:row>
      <xdr:rowOff>9525</xdr:rowOff>
    </xdr:from>
    <xdr:to>
      <xdr:col>10</xdr:col>
      <xdr:colOff>609600</xdr:colOff>
      <xdr:row>50</xdr:row>
      <xdr:rowOff>85725</xdr:rowOff>
    </xdr:to>
    <xdr:graphicFrame>
      <xdr:nvGraphicFramePr>
        <xdr:cNvPr id="1" name="Grafico 1"/>
        <xdr:cNvGraphicFramePr/>
      </xdr:nvGraphicFramePr>
      <xdr:xfrm>
        <a:off x="695325" y="3810000"/>
        <a:ext cx="7753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27</xdr:row>
      <xdr:rowOff>0</xdr:rowOff>
    </xdr:from>
    <xdr:to>
      <xdr:col>10</xdr:col>
      <xdr:colOff>171450</xdr:colOff>
      <xdr:row>56</xdr:row>
      <xdr:rowOff>76200</xdr:rowOff>
    </xdr:to>
    <xdr:graphicFrame>
      <xdr:nvGraphicFramePr>
        <xdr:cNvPr id="1" name="Grafico 1"/>
        <xdr:cNvGraphicFramePr/>
      </xdr:nvGraphicFramePr>
      <xdr:xfrm>
        <a:off x="285750" y="4886325"/>
        <a:ext cx="7753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76200</xdr:rowOff>
    </xdr:from>
    <xdr:to>
      <xdr:col>11</xdr:col>
      <xdr:colOff>0</xdr:colOff>
      <xdr:row>65</xdr:row>
      <xdr:rowOff>152400</xdr:rowOff>
    </xdr:to>
    <xdr:graphicFrame>
      <xdr:nvGraphicFramePr>
        <xdr:cNvPr id="1" name="Grafico 1"/>
        <xdr:cNvGraphicFramePr/>
      </xdr:nvGraphicFramePr>
      <xdr:xfrm>
        <a:off x="828675" y="6591300"/>
        <a:ext cx="7753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2</xdr:row>
      <xdr:rowOff>19050</xdr:rowOff>
    </xdr:from>
    <xdr:to>
      <xdr:col>15</xdr:col>
      <xdr:colOff>200025</xdr:colOff>
      <xdr:row>24</xdr:row>
      <xdr:rowOff>38100</xdr:rowOff>
    </xdr:to>
    <xdr:graphicFrame>
      <xdr:nvGraphicFramePr>
        <xdr:cNvPr id="1" name="Grafico 2"/>
        <xdr:cNvGraphicFramePr/>
      </xdr:nvGraphicFramePr>
      <xdr:xfrm>
        <a:off x="4648200" y="381000"/>
        <a:ext cx="65532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</xdr:row>
      <xdr:rowOff>85725</xdr:rowOff>
    </xdr:from>
    <xdr:to>
      <xdr:col>12</xdr:col>
      <xdr:colOff>171450</xdr:colOff>
      <xdr:row>17</xdr:row>
      <xdr:rowOff>161925</xdr:rowOff>
    </xdr:to>
    <xdr:graphicFrame>
      <xdr:nvGraphicFramePr>
        <xdr:cNvPr id="1" name="Grafico 1"/>
        <xdr:cNvGraphicFramePr/>
      </xdr:nvGraphicFramePr>
      <xdr:xfrm>
        <a:off x="5191125" y="266700"/>
        <a:ext cx="42005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514350</xdr:colOff>
      <xdr:row>7</xdr:row>
      <xdr:rowOff>123825</xdr:rowOff>
    </xdr:from>
    <xdr:to>
      <xdr:col>23</xdr:col>
      <xdr:colOff>476250</xdr:colOff>
      <xdr:row>32</xdr:row>
      <xdr:rowOff>38100</xdr:rowOff>
    </xdr:to>
    <xdr:graphicFrame>
      <xdr:nvGraphicFramePr>
        <xdr:cNvPr id="1" name="Grafico 1"/>
        <xdr:cNvGraphicFramePr/>
      </xdr:nvGraphicFramePr>
      <xdr:xfrm>
        <a:off x="10001250" y="1390650"/>
        <a:ext cx="66675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37</xdr:row>
      <xdr:rowOff>76200</xdr:rowOff>
    </xdr:from>
    <xdr:to>
      <xdr:col>11</xdr:col>
      <xdr:colOff>133350</xdr:colOff>
      <xdr:row>62</xdr:row>
      <xdr:rowOff>114300</xdr:rowOff>
    </xdr:to>
    <xdr:graphicFrame>
      <xdr:nvGraphicFramePr>
        <xdr:cNvPr id="1" name="Grafico 1"/>
        <xdr:cNvGraphicFramePr/>
      </xdr:nvGraphicFramePr>
      <xdr:xfrm>
        <a:off x="209550" y="6781800"/>
        <a:ext cx="84867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11</xdr:col>
      <xdr:colOff>0</xdr:colOff>
      <xdr:row>66</xdr:row>
      <xdr:rowOff>28575</xdr:rowOff>
    </xdr:to>
    <xdr:graphicFrame>
      <xdr:nvGraphicFramePr>
        <xdr:cNvPr id="1" name="Grafico 1"/>
        <xdr:cNvGraphicFramePr/>
      </xdr:nvGraphicFramePr>
      <xdr:xfrm>
        <a:off x="0" y="6705600"/>
        <a:ext cx="87820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18</xdr:row>
      <xdr:rowOff>57150</xdr:rowOff>
    </xdr:from>
    <xdr:to>
      <xdr:col>11</xdr:col>
      <xdr:colOff>38100</xdr:colOff>
      <xdr:row>49</xdr:row>
      <xdr:rowOff>180975</xdr:rowOff>
    </xdr:to>
    <xdr:graphicFrame>
      <xdr:nvGraphicFramePr>
        <xdr:cNvPr id="1" name="Grafico 1"/>
        <xdr:cNvGraphicFramePr/>
      </xdr:nvGraphicFramePr>
      <xdr:xfrm>
        <a:off x="514350" y="3314700"/>
        <a:ext cx="81629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20</xdr:row>
      <xdr:rowOff>123825</xdr:rowOff>
    </xdr:from>
    <xdr:to>
      <xdr:col>10</xdr:col>
      <xdr:colOff>219075</xdr:colOff>
      <xdr:row>50</xdr:row>
      <xdr:rowOff>28575</xdr:rowOff>
    </xdr:to>
    <xdr:graphicFrame>
      <xdr:nvGraphicFramePr>
        <xdr:cNvPr id="1" name="Grafico 1"/>
        <xdr:cNvGraphicFramePr/>
      </xdr:nvGraphicFramePr>
      <xdr:xfrm>
        <a:off x="342900" y="3790950"/>
        <a:ext cx="77628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21</xdr:row>
      <xdr:rowOff>47625</xdr:rowOff>
    </xdr:from>
    <xdr:to>
      <xdr:col>11</xdr:col>
      <xdr:colOff>190500</xdr:colOff>
      <xdr:row>41</xdr:row>
      <xdr:rowOff>142875</xdr:rowOff>
    </xdr:to>
    <xdr:graphicFrame>
      <xdr:nvGraphicFramePr>
        <xdr:cNvPr id="1" name="Grafico 1"/>
        <xdr:cNvGraphicFramePr/>
      </xdr:nvGraphicFramePr>
      <xdr:xfrm>
        <a:off x="676275" y="3848100"/>
        <a:ext cx="81057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tabSelected="1" zoomScale="55" zoomScaleNormal="55" zoomScalePageLayoutView="0" workbookViewId="0" topLeftCell="A1">
      <pane ySplit="1" topLeftCell="A364" activePane="bottomLeft" state="frozen"/>
      <selection pane="topLeft" activeCell="A1" sqref="A1"/>
      <selection pane="bottomLeft" activeCell="K368" sqref="K368"/>
    </sheetView>
  </sheetViews>
  <sheetFormatPr defaultColWidth="9.140625" defaultRowHeight="15"/>
  <cols>
    <col min="1" max="1" width="15.421875" style="30" customWidth="1"/>
    <col min="2" max="2" width="7.28125" style="30" customWidth="1"/>
    <col min="3" max="3" width="6.421875" style="30" customWidth="1"/>
    <col min="4" max="4" width="10.7109375" style="30" bestFit="1" customWidth="1"/>
    <col min="6" max="6" width="9.421875" style="30" customWidth="1"/>
    <col min="9" max="9" width="11.421875" style="30" bestFit="1" customWidth="1"/>
    <col min="11" max="11" width="18.7109375" style="0" customWidth="1"/>
  </cols>
  <sheetData>
    <row r="1" spans="1:11" ht="14.25">
      <c r="A1" s="5"/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H1" t="s">
        <v>36</v>
      </c>
      <c r="K1" t="s">
        <v>41</v>
      </c>
    </row>
    <row r="2" spans="1:11" ht="14.25">
      <c r="A2" s="17">
        <f>Gennaio!A2</f>
        <v>40179</v>
      </c>
      <c r="B2" s="32">
        <f>Gennaio!B2</f>
        <v>0</v>
      </c>
      <c r="C2" s="32">
        <f>Gennaio!C2</f>
        <v>8.4</v>
      </c>
      <c r="D2" s="32">
        <f>Gennaio!D2</f>
        <v>0.3</v>
      </c>
      <c r="E2" s="32">
        <f>Gennaio!E2</f>
        <v>3.1</v>
      </c>
      <c r="F2" s="32">
        <f>Gennaio!F2</f>
        <v>0</v>
      </c>
      <c r="H2">
        <v>0.1499999999999999</v>
      </c>
      <c r="K2">
        <f>AVERAGE(E2,H2)</f>
        <v>1.625</v>
      </c>
    </row>
    <row r="3" spans="1:11" ht="14.25">
      <c r="A3" s="17">
        <f>Gennaio!A3</f>
        <v>40180</v>
      </c>
      <c r="B3" s="32">
        <f>Gennaio!B3</f>
        <v>-1.2</v>
      </c>
      <c r="C3" s="32">
        <f>Gennaio!C3</f>
        <v>9.4</v>
      </c>
      <c r="D3" s="32">
        <f>Gennaio!D3</f>
        <v>0</v>
      </c>
      <c r="E3" s="32">
        <f>Gennaio!E3</f>
        <v>3</v>
      </c>
      <c r="F3" s="32">
        <f>Gennaio!F3</f>
        <v>0</v>
      </c>
      <c r="H3">
        <v>0.8500000000000001</v>
      </c>
      <c r="K3">
        <f aca="true" t="shared" si="0" ref="K3:K66">AVERAGE(E3,H3)</f>
        <v>1.925</v>
      </c>
    </row>
    <row r="4" spans="1:11" ht="14.25">
      <c r="A4" s="17">
        <f>Gennaio!A4</f>
        <v>40181</v>
      </c>
      <c r="B4" s="32">
        <f>Gennaio!B4</f>
        <v>-6.8</v>
      </c>
      <c r="C4" s="32">
        <f>Gennaio!C4</f>
        <v>4.8</v>
      </c>
      <c r="D4" s="32">
        <f>Gennaio!D4</f>
        <v>0</v>
      </c>
      <c r="E4" s="32">
        <f>Gennaio!E4</f>
        <v>-1.6</v>
      </c>
      <c r="F4" s="32">
        <f>Gennaio!F4</f>
        <v>0</v>
      </c>
      <c r="H4">
        <v>-2.6999999999999997</v>
      </c>
      <c r="K4">
        <f t="shared" si="0"/>
        <v>-2.15</v>
      </c>
    </row>
    <row r="5" spans="1:11" ht="14.25">
      <c r="A5" s="17">
        <f>Gennaio!A5</f>
        <v>40182</v>
      </c>
      <c r="B5" s="32">
        <f>Gennaio!B5</f>
        <v>-7.9</v>
      </c>
      <c r="C5" s="32">
        <f>Gennaio!C5</f>
        <v>2.1</v>
      </c>
      <c r="D5" s="32">
        <f>Gennaio!D5</f>
        <v>0</v>
      </c>
      <c r="E5" s="32">
        <f>Gennaio!E5</f>
        <v>-2.3</v>
      </c>
      <c r="F5" s="32">
        <f>Gennaio!F5</f>
        <v>0</v>
      </c>
      <c r="H5">
        <v>-2.05</v>
      </c>
      <c r="K5">
        <f t="shared" si="0"/>
        <v>-2.175</v>
      </c>
    </row>
    <row r="6" spans="1:11" ht="14.25">
      <c r="A6" s="17">
        <f>Gennaio!A6</f>
        <v>40183</v>
      </c>
      <c r="B6" s="32">
        <f>Gennaio!B6</f>
        <v>-6.2</v>
      </c>
      <c r="C6" s="32">
        <f>Gennaio!C6</f>
        <v>3.3</v>
      </c>
      <c r="D6" s="32">
        <f>Gennaio!D6</f>
        <v>0</v>
      </c>
      <c r="E6" s="32">
        <f>Gennaio!E6</f>
        <v>-0.8</v>
      </c>
      <c r="F6" s="32">
        <f>Gennaio!F6</f>
        <v>0</v>
      </c>
      <c r="H6">
        <v>-3.55</v>
      </c>
      <c r="K6">
        <f t="shared" si="0"/>
        <v>-2.175</v>
      </c>
    </row>
    <row r="7" spans="1:11" ht="14.25">
      <c r="A7" s="17">
        <f>Gennaio!A7</f>
        <v>40184</v>
      </c>
      <c r="B7" s="32">
        <f>Gennaio!B7</f>
        <v>-3.5</v>
      </c>
      <c r="C7" s="32">
        <f>Gennaio!C7</f>
        <v>6.1</v>
      </c>
      <c r="D7" s="32">
        <f>Gennaio!D7</f>
        <v>0</v>
      </c>
      <c r="E7" s="32">
        <f>Gennaio!E7</f>
        <v>0.9</v>
      </c>
      <c r="F7" s="32">
        <f>Gennaio!F7</f>
        <v>0</v>
      </c>
      <c r="H7">
        <v>-0.65</v>
      </c>
      <c r="K7">
        <f t="shared" si="0"/>
        <v>0.125</v>
      </c>
    </row>
    <row r="8" spans="1:11" ht="14.25">
      <c r="A8" s="17">
        <f>Gennaio!A8</f>
        <v>40185</v>
      </c>
      <c r="B8" s="32">
        <f>Gennaio!B8</f>
        <v>-0.9</v>
      </c>
      <c r="C8" s="32">
        <f>Gennaio!C8</f>
        <v>5.3</v>
      </c>
      <c r="D8" s="32">
        <f>Gennaio!D8</f>
        <v>2.7</v>
      </c>
      <c r="E8" s="32">
        <f>Gennaio!E8</f>
        <v>1.6</v>
      </c>
      <c r="F8" s="32">
        <f>Gennaio!F8</f>
        <v>1</v>
      </c>
      <c r="H8">
        <v>0.55</v>
      </c>
      <c r="K8">
        <f t="shared" si="0"/>
        <v>1.0750000000000002</v>
      </c>
    </row>
    <row r="9" spans="1:11" ht="14.25">
      <c r="A9" s="17">
        <f>Gennaio!A9</f>
        <v>40186</v>
      </c>
      <c r="B9" s="32">
        <f>Gennaio!B9</f>
        <v>0.6</v>
      </c>
      <c r="C9" s="32">
        <f>Gennaio!C9</f>
        <v>6.4</v>
      </c>
      <c r="D9" s="32">
        <f>Gennaio!D9</f>
        <v>3.3</v>
      </c>
      <c r="E9" s="32">
        <f>Gennaio!E9</f>
        <v>3.7</v>
      </c>
      <c r="F9" s="32">
        <f>Gennaio!F9</f>
        <v>0</v>
      </c>
      <c r="H9">
        <v>2.05</v>
      </c>
      <c r="K9">
        <f t="shared" si="0"/>
        <v>2.875</v>
      </c>
    </row>
    <row r="10" spans="1:11" ht="14.25">
      <c r="A10" s="17">
        <f>Gennaio!A10</f>
        <v>40187</v>
      </c>
      <c r="B10" s="32">
        <f>Gennaio!B10</f>
        <v>0.3</v>
      </c>
      <c r="C10" s="32">
        <f>Gennaio!C10</f>
        <v>5.4</v>
      </c>
      <c r="D10" s="32">
        <f>Gennaio!D10</f>
        <v>3.6</v>
      </c>
      <c r="E10" s="32">
        <f>Gennaio!E10</f>
        <v>3.4</v>
      </c>
      <c r="F10" s="32">
        <f>Gennaio!F10</f>
        <v>0</v>
      </c>
      <c r="H10">
        <v>0.4500000000000002</v>
      </c>
      <c r="K10">
        <f t="shared" si="0"/>
        <v>1.925</v>
      </c>
    </row>
    <row r="11" spans="1:11" ht="14.25">
      <c r="A11" s="17">
        <f>Gennaio!A11</f>
        <v>40188</v>
      </c>
      <c r="B11" s="32">
        <f>Gennaio!B11</f>
        <v>2.4</v>
      </c>
      <c r="C11" s="32">
        <f>Gennaio!C11</f>
        <v>6.2</v>
      </c>
      <c r="D11" s="32">
        <f>Gennaio!D11</f>
        <v>0.9</v>
      </c>
      <c r="E11" s="32">
        <f>Gennaio!E11</f>
        <v>3.8</v>
      </c>
      <c r="F11" s="32">
        <f>Gennaio!F11</f>
        <v>0</v>
      </c>
      <c r="H11">
        <v>1</v>
      </c>
      <c r="K11">
        <f t="shared" si="0"/>
        <v>2.4</v>
      </c>
    </row>
    <row r="12" spans="1:11" ht="14.25">
      <c r="A12" s="17">
        <f>Gennaio!A12</f>
        <v>40189</v>
      </c>
      <c r="B12" s="32">
        <f>Gennaio!B12</f>
        <v>-2.1</v>
      </c>
      <c r="C12" s="32">
        <f>Gennaio!C12</f>
        <v>8.3</v>
      </c>
      <c r="D12" s="32">
        <f>Gennaio!D12</f>
        <v>0.3</v>
      </c>
      <c r="E12" s="32">
        <f>Gennaio!E12</f>
        <v>1.5</v>
      </c>
      <c r="F12" s="32">
        <f>Gennaio!F12</f>
        <v>0</v>
      </c>
      <c r="H12">
        <v>2.3</v>
      </c>
      <c r="K12">
        <f t="shared" si="0"/>
        <v>1.9</v>
      </c>
    </row>
    <row r="13" spans="1:11" ht="14.25">
      <c r="A13" s="17">
        <f>Gennaio!A13</f>
        <v>40190</v>
      </c>
      <c r="B13" s="32">
        <f>Gennaio!B13</f>
        <v>-2.5</v>
      </c>
      <c r="C13" s="32">
        <f>Gennaio!C13</f>
        <v>3.4</v>
      </c>
      <c r="D13" s="32">
        <f>Gennaio!D13</f>
        <v>0</v>
      </c>
      <c r="E13" s="32">
        <f>Gennaio!E13</f>
        <v>0.8</v>
      </c>
      <c r="F13" s="32">
        <f>Gennaio!F13</f>
        <v>0</v>
      </c>
      <c r="H13">
        <v>2.8499999999999996</v>
      </c>
      <c r="K13">
        <f t="shared" si="0"/>
        <v>1.8249999999999997</v>
      </c>
    </row>
    <row r="14" spans="1:11" ht="14.25">
      <c r="A14" s="17">
        <f>Gennaio!A14</f>
        <v>40191</v>
      </c>
      <c r="B14" s="32">
        <f>Gennaio!B14</f>
        <v>-0.8</v>
      </c>
      <c r="C14" s="32">
        <f>Gennaio!C14</f>
        <v>7.1</v>
      </c>
      <c r="D14" s="32">
        <f>Gennaio!D14</f>
        <v>0</v>
      </c>
      <c r="E14" s="32">
        <f>Gennaio!E14</f>
        <v>2.4</v>
      </c>
      <c r="F14" s="32">
        <f>Gennaio!F14</f>
        <v>0</v>
      </c>
      <c r="H14">
        <v>2.3500000000000005</v>
      </c>
      <c r="K14">
        <f t="shared" si="0"/>
        <v>2.375</v>
      </c>
    </row>
    <row r="15" spans="1:11" ht="14.25">
      <c r="A15" s="17">
        <f>Gennaio!A15</f>
        <v>40192</v>
      </c>
      <c r="B15" s="32">
        <f>Gennaio!B15</f>
        <v>0.3</v>
      </c>
      <c r="C15" s="32">
        <f>Gennaio!C15</f>
        <v>5.3</v>
      </c>
      <c r="D15" s="32">
        <f>Gennaio!D15</f>
        <v>0.3</v>
      </c>
      <c r="E15" s="32">
        <f>Gennaio!E15</f>
        <v>2.4</v>
      </c>
      <c r="F15" s="32">
        <f>Gennaio!F15</f>
        <v>0</v>
      </c>
      <c r="H15">
        <v>3.05</v>
      </c>
      <c r="K15">
        <f t="shared" si="0"/>
        <v>2.7249999999999996</v>
      </c>
    </row>
    <row r="16" spans="1:11" ht="14.25">
      <c r="A16" s="17">
        <f>Gennaio!A16</f>
        <v>40193</v>
      </c>
      <c r="B16" s="32">
        <f>Gennaio!B16</f>
        <v>-3</v>
      </c>
      <c r="C16" s="32">
        <f>Gennaio!C16</f>
        <v>9.4</v>
      </c>
      <c r="D16" s="32">
        <f>Gennaio!D16</f>
        <v>0.3</v>
      </c>
      <c r="E16" s="32">
        <f>Gennaio!E16</f>
        <v>1</v>
      </c>
      <c r="F16" s="32">
        <f>Gennaio!F16</f>
        <v>0</v>
      </c>
      <c r="H16">
        <v>3.2</v>
      </c>
      <c r="K16">
        <f t="shared" si="0"/>
        <v>2.1</v>
      </c>
    </row>
    <row r="17" spans="1:11" ht="14.25">
      <c r="A17" s="17">
        <f>Gennaio!A17</f>
        <v>40194</v>
      </c>
      <c r="B17" s="32">
        <f>Gennaio!B17</f>
        <v>-4.9</v>
      </c>
      <c r="C17" s="32">
        <f>Gennaio!C17</f>
        <v>5.7</v>
      </c>
      <c r="D17" s="32">
        <f>Gennaio!D17</f>
        <v>0</v>
      </c>
      <c r="E17" s="32">
        <f>Gennaio!E17</f>
        <v>-0.5</v>
      </c>
      <c r="F17" s="32">
        <f>Gennaio!F17</f>
        <v>0</v>
      </c>
      <c r="H17">
        <v>3.7</v>
      </c>
      <c r="K17">
        <f t="shared" si="0"/>
        <v>1.6</v>
      </c>
    </row>
    <row r="18" spans="1:11" ht="14.25">
      <c r="A18" s="17">
        <f>Gennaio!A18</f>
        <v>40195</v>
      </c>
      <c r="B18" s="32">
        <f>Gennaio!B18</f>
        <v>-3.7</v>
      </c>
      <c r="C18" s="32">
        <f>Gennaio!C18</f>
        <v>5.9</v>
      </c>
      <c r="D18" s="32">
        <f>Gennaio!D18</f>
        <v>0</v>
      </c>
      <c r="E18" s="32">
        <f>Gennaio!E18</f>
        <v>1.1</v>
      </c>
      <c r="F18" s="32">
        <f>Gennaio!F18</f>
        <v>0</v>
      </c>
      <c r="H18">
        <v>0.9</v>
      </c>
      <c r="K18">
        <f t="shared" si="0"/>
        <v>1</v>
      </c>
    </row>
    <row r="19" spans="1:11" ht="14.25">
      <c r="A19" s="17">
        <f>Gennaio!A19</f>
        <v>40196</v>
      </c>
      <c r="B19" s="32">
        <f>Gennaio!B19</f>
        <v>-5.7</v>
      </c>
      <c r="C19" s="32">
        <f>Gennaio!C19</f>
        <v>8.3</v>
      </c>
      <c r="D19" s="32">
        <f>Gennaio!D19</f>
        <v>0.3</v>
      </c>
      <c r="E19" s="32">
        <f>Gennaio!E19</f>
        <v>-0.2</v>
      </c>
      <c r="F19" s="32">
        <f>Gennaio!F19</f>
        <v>0</v>
      </c>
      <c r="H19">
        <v>2</v>
      </c>
      <c r="K19">
        <f t="shared" si="0"/>
        <v>0.9</v>
      </c>
    </row>
    <row r="20" spans="1:11" ht="14.25">
      <c r="A20" s="17">
        <f>Gennaio!A20</f>
        <v>40197</v>
      </c>
      <c r="B20" s="32">
        <f>Gennaio!B20</f>
        <v>-5.9</v>
      </c>
      <c r="C20" s="32">
        <f>Gennaio!C20</f>
        <v>8</v>
      </c>
      <c r="D20" s="32">
        <f>Gennaio!D20</f>
        <v>0</v>
      </c>
      <c r="E20" s="32">
        <f>Gennaio!E20</f>
        <v>-1.3</v>
      </c>
      <c r="F20" s="32">
        <f>Gennaio!F20</f>
        <v>0</v>
      </c>
      <c r="H20">
        <v>3.1</v>
      </c>
      <c r="K20">
        <f t="shared" si="0"/>
        <v>0.9</v>
      </c>
    </row>
    <row r="21" spans="1:11" ht="14.25">
      <c r="A21" s="17">
        <f>Gennaio!A21</f>
        <v>40198</v>
      </c>
      <c r="B21" s="32">
        <f>Gennaio!B21</f>
        <v>-6.7</v>
      </c>
      <c r="C21" s="32">
        <f>Gennaio!C21</f>
        <v>6.3</v>
      </c>
      <c r="D21" s="32">
        <f>Gennaio!D21</f>
        <v>0.3</v>
      </c>
      <c r="E21" s="32">
        <f>Gennaio!E21</f>
        <v>-2.4</v>
      </c>
      <c r="F21" s="32">
        <f>Gennaio!F21</f>
        <v>0</v>
      </c>
      <c r="H21">
        <v>3.4</v>
      </c>
      <c r="K21">
        <f t="shared" si="0"/>
        <v>0.5</v>
      </c>
    </row>
    <row r="22" spans="1:11" ht="14.25">
      <c r="A22" s="17">
        <f>Gennaio!A22</f>
        <v>40199</v>
      </c>
      <c r="B22" s="32">
        <f>Gennaio!B22</f>
        <v>-6.7</v>
      </c>
      <c r="C22" s="32">
        <f>Gennaio!C22</f>
        <v>6.7</v>
      </c>
      <c r="D22" s="32">
        <f>Gennaio!D22</f>
        <v>0</v>
      </c>
      <c r="E22" s="32">
        <f>Gennaio!E22</f>
        <v>-2</v>
      </c>
      <c r="F22" s="32">
        <f>Gennaio!F22</f>
        <v>0</v>
      </c>
      <c r="H22">
        <v>5.7</v>
      </c>
      <c r="K22">
        <f t="shared" si="0"/>
        <v>1.85</v>
      </c>
    </row>
    <row r="23" spans="1:11" ht="14.25">
      <c r="A23" s="17">
        <f>Gennaio!A23</f>
        <v>40200</v>
      </c>
      <c r="B23" s="32">
        <f>Gennaio!B23</f>
        <v>-5.2</v>
      </c>
      <c r="C23" s="32">
        <f>Gennaio!C23</f>
        <v>-0.6</v>
      </c>
      <c r="D23" s="32">
        <f>Gennaio!D23</f>
        <v>0</v>
      </c>
      <c r="E23" s="32">
        <f>Gennaio!E23</f>
        <v>-2.9</v>
      </c>
      <c r="F23" s="32">
        <f>Gennaio!F23</f>
        <v>0</v>
      </c>
      <c r="H23">
        <v>2.3</v>
      </c>
      <c r="K23">
        <f t="shared" si="0"/>
        <v>-0.30000000000000004</v>
      </c>
    </row>
    <row r="24" spans="1:11" ht="14.25">
      <c r="A24" s="17">
        <f>Gennaio!A24</f>
        <v>40201</v>
      </c>
      <c r="B24" s="32">
        <f>Gennaio!B24</f>
        <v>-6.2</v>
      </c>
      <c r="C24" s="32">
        <f>Gennaio!C24</f>
        <v>5.6</v>
      </c>
      <c r="D24" s="32">
        <f>Gennaio!D24</f>
        <v>0</v>
      </c>
      <c r="E24" s="32">
        <f>Gennaio!E24</f>
        <v>-1.5</v>
      </c>
      <c r="F24" s="32">
        <f>Gennaio!F24</f>
        <v>0</v>
      </c>
      <c r="H24">
        <v>1.1</v>
      </c>
      <c r="K24">
        <f t="shared" si="0"/>
        <v>-0.19999999999999996</v>
      </c>
    </row>
    <row r="25" spans="1:11" ht="14.25">
      <c r="A25" s="17">
        <f>Gennaio!A25</f>
        <v>40202</v>
      </c>
      <c r="B25" s="32">
        <f>Gennaio!B25</f>
        <v>-7.6</v>
      </c>
      <c r="C25" s="32">
        <f>Gennaio!C25</f>
        <v>3</v>
      </c>
      <c r="D25" s="32">
        <f>Gennaio!D25</f>
        <v>0.3</v>
      </c>
      <c r="E25" s="32">
        <f>Gennaio!E25</f>
        <v>-2.1</v>
      </c>
      <c r="F25" s="32">
        <f>Gennaio!F25</f>
        <v>0</v>
      </c>
      <c r="H25">
        <v>1.6</v>
      </c>
      <c r="K25">
        <f t="shared" si="0"/>
        <v>-0.25</v>
      </c>
    </row>
    <row r="26" spans="1:11" ht="14.25">
      <c r="A26" s="17">
        <f>Gennaio!A26</f>
        <v>40203</v>
      </c>
      <c r="B26" s="32">
        <f>Gennaio!B26</f>
        <v>-1.9</v>
      </c>
      <c r="C26" s="32">
        <f>Gennaio!C26</f>
        <v>2.1</v>
      </c>
      <c r="D26" s="32">
        <f>Gennaio!D26</f>
        <v>0</v>
      </c>
      <c r="E26" s="32">
        <f>Gennaio!E26</f>
        <v>0.4</v>
      </c>
      <c r="F26" s="32">
        <f>Gennaio!F26</f>
        <v>0</v>
      </c>
      <c r="H26">
        <v>2.4</v>
      </c>
      <c r="K26">
        <f t="shared" si="0"/>
        <v>1.4</v>
      </c>
    </row>
    <row r="27" spans="1:11" ht="14.25">
      <c r="A27" s="17">
        <f>Gennaio!A27</f>
        <v>40204</v>
      </c>
      <c r="B27" s="32">
        <f>Gennaio!B27</f>
        <v>-2.5</v>
      </c>
      <c r="C27" s="32">
        <f>Gennaio!C27</f>
        <v>5.2</v>
      </c>
      <c r="D27" s="32">
        <f>Gennaio!D27</f>
        <v>0</v>
      </c>
      <c r="E27" s="32">
        <f>Gennaio!E27</f>
        <v>0.8</v>
      </c>
      <c r="F27" s="32">
        <f>Gennaio!F27</f>
        <v>0</v>
      </c>
      <c r="H27">
        <v>3.7</v>
      </c>
      <c r="K27">
        <f t="shared" si="0"/>
        <v>2.25</v>
      </c>
    </row>
    <row r="28" spans="1:11" ht="14.25">
      <c r="A28" s="17">
        <f>Gennaio!A28</f>
        <v>40205</v>
      </c>
      <c r="B28" s="32">
        <f>Gennaio!B28</f>
        <v>-5.2</v>
      </c>
      <c r="C28" s="32">
        <f>Gennaio!C28</f>
        <v>3.9</v>
      </c>
      <c r="D28" s="32">
        <f>Gennaio!D28</f>
        <v>0</v>
      </c>
      <c r="E28" s="32">
        <f>Gennaio!E28</f>
        <v>-1.2</v>
      </c>
      <c r="F28" s="32">
        <f>Gennaio!F28</f>
        <v>0</v>
      </c>
      <c r="H28">
        <v>3.9</v>
      </c>
      <c r="K28">
        <f t="shared" si="0"/>
        <v>1.35</v>
      </c>
    </row>
    <row r="29" spans="1:11" ht="14.25">
      <c r="A29" s="17">
        <f>Gennaio!A29</f>
        <v>40206</v>
      </c>
      <c r="B29" s="32">
        <f>Gennaio!B29</f>
        <v>-5.3</v>
      </c>
      <c r="C29" s="32">
        <f>Gennaio!C29</f>
        <v>6.1</v>
      </c>
      <c r="D29" s="32">
        <f>Gennaio!D29</f>
        <v>0</v>
      </c>
      <c r="E29" s="32">
        <f>Gennaio!E29</f>
        <v>-0.5</v>
      </c>
      <c r="F29" s="32">
        <f>Gennaio!F29</f>
        <v>0</v>
      </c>
      <c r="H29">
        <v>3.7</v>
      </c>
      <c r="K29">
        <f t="shared" si="0"/>
        <v>1.6</v>
      </c>
    </row>
    <row r="30" spans="1:11" ht="14.25">
      <c r="A30" s="17">
        <f>Gennaio!A30</f>
        <v>40207</v>
      </c>
      <c r="B30" s="32">
        <f>Gennaio!B30</f>
        <v>-6.2</v>
      </c>
      <c r="C30" s="32">
        <f>Gennaio!C30</f>
        <v>4.9</v>
      </c>
      <c r="D30" s="32">
        <f>Gennaio!D30</f>
        <v>0</v>
      </c>
      <c r="E30" s="32">
        <f>Gennaio!E30</f>
        <v>-0.5</v>
      </c>
      <c r="F30" s="32">
        <f>Gennaio!F30</f>
        <v>9</v>
      </c>
      <c r="H30">
        <v>2</v>
      </c>
      <c r="K30">
        <f t="shared" si="0"/>
        <v>0.75</v>
      </c>
    </row>
    <row r="31" spans="1:11" ht="14.25">
      <c r="A31" s="17">
        <f>Gennaio!A31</f>
        <v>40208</v>
      </c>
      <c r="B31" s="32">
        <f>Gennaio!B31</f>
        <v>-3.8</v>
      </c>
      <c r="C31" s="32">
        <f>Gennaio!C31</f>
        <v>4</v>
      </c>
      <c r="D31" s="32">
        <f>Gennaio!D31</f>
        <v>4.8</v>
      </c>
      <c r="E31" s="32">
        <f>Gennaio!E31</f>
        <v>0</v>
      </c>
      <c r="F31" s="32">
        <f>Gennaio!F31</f>
        <v>0</v>
      </c>
      <c r="H31">
        <v>1.6</v>
      </c>
      <c r="K31">
        <f t="shared" si="0"/>
        <v>0.8</v>
      </c>
    </row>
    <row r="32" spans="1:11" ht="14.25">
      <c r="A32" s="17">
        <f>Gennaio!A32</f>
        <v>40209</v>
      </c>
      <c r="B32" s="32">
        <f>Gennaio!B32</f>
        <v>-6.5</v>
      </c>
      <c r="C32" s="32">
        <f>Gennaio!C32</f>
        <v>6</v>
      </c>
      <c r="D32" s="32">
        <f>Gennaio!D32</f>
        <v>0</v>
      </c>
      <c r="E32" s="32">
        <f>Gennaio!E32</f>
        <v>1.6</v>
      </c>
      <c r="F32" s="32">
        <f>Gennaio!F32</f>
        <v>0</v>
      </c>
      <c r="H32">
        <v>-0.40000000000000013</v>
      </c>
      <c r="K32">
        <f t="shared" si="0"/>
        <v>0.6</v>
      </c>
    </row>
    <row r="33" spans="1:11" ht="14.25">
      <c r="A33" s="17">
        <f>Febbraio!A2</f>
        <v>40210</v>
      </c>
      <c r="B33" s="32">
        <f>Febbraio!B2</f>
        <v>-10</v>
      </c>
      <c r="C33" s="32">
        <f>Febbraio!C2</f>
        <v>4.4</v>
      </c>
      <c r="D33" s="32">
        <f>Febbraio!D2</f>
        <v>0</v>
      </c>
      <c r="E33" s="32">
        <f>Febbraio!E2</f>
        <v>-4.2</v>
      </c>
      <c r="F33" s="32">
        <f>Febbraio!F2</f>
        <v>0</v>
      </c>
      <c r="H33">
        <v>1.3</v>
      </c>
      <c r="K33">
        <f t="shared" si="0"/>
        <v>-1.4500000000000002</v>
      </c>
    </row>
    <row r="34" spans="1:11" ht="14.25">
      <c r="A34" s="17">
        <f>Febbraio!A3</f>
        <v>40211</v>
      </c>
      <c r="B34" s="32">
        <f>Febbraio!B3</f>
        <v>-9.6</v>
      </c>
      <c r="C34" s="32">
        <f>Febbraio!C3</f>
        <v>7.2</v>
      </c>
      <c r="D34" s="32">
        <f>Febbraio!D3</f>
        <v>0</v>
      </c>
      <c r="E34" s="32">
        <f>Febbraio!E3</f>
        <v>-2.9</v>
      </c>
      <c r="F34" s="32">
        <f>Febbraio!F3</f>
        <v>0</v>
      </c>
      <c r="H34">
        <v>2.1</v>
      </c>
      <c r="K34">
        <f t="shared" si="0"/>
        <v>-0.3999999999999999</v>
      </c>
    </row>
    <row r="35" spans="1:11" ht="14.25">
      <c r="A35" s="17">
        <f>Febbraio!A4</f>
        <v>40212</v>
      </c>
      <c r="B35" s="32">
        <f>Febbraio!B4</f>
        <v>-7.3</v>
      </c>
      <c r="C35" s="32">
        <f>Febbraio!C4</f>
        <v>9.8</v>
      </c>
      <c r="D35" s="32">
        <f>Febbraio!D4</f>
        <v>0</v>
      </c>
      <c r="E35" s="32">
        <f>Febbraio!E4</f>
        <v>-1.4</v>
      </c>
      <c r="F35" s="32">
        <f>Febbraio!F4</f>
        <v>0</v>
      </c>
      <c r="H35">
        <v>6.5</v>
      </c>
      <c r="K35">
        <f t="shared" si="0"/>
        <v>2.55</v>
      </c>
    </row>
    <row r="36" spans="1:11" ht="14.25">
      <c r="A36" s="17">
        <f>Febbraio!A5</f>
        <v>40213</v>
      </c>
      <c r="B36" s="32">
        <f>Febbraio!B5</f>
        <v>-5</v>
      </c>
      <c r="C36" s="32">
        <f>Febbraio!C5</f>
        <v>6</v>
      </c>
      <c r="D36" s="32">
        <f>Febbraio!D5</f>
        <v>0</v>
      </c>
      <c r="E36" s="32">
        <f>Febbraio!E5</f>
        <v>0.5</v>
      </c>
      <c r="F36" s="32">
        <f>Febbraio!F5</f>
        <v>0</v>
      </c>
      <c r="H36">
        <v>5.8</v>
      </c>
      <c r="K36">
        <f t="shared" si="0"/>
        <v>3.15</v>
      </c>
    </row>
    <row r="37" spans="1:11" ht="14.25">
      <c r="A37" s="17">
        <f>Febbraio!A6</f>
        <v>40214</v>
      </c>
      <c r="B37" s="32">
        <f>Febbraio!B6</f>
        <v>0.5</v>
      </c>
      <c r="C37" s="32">
        <f>Febbraio!C6</f>
        <v>3.2</v>
      </c>
      <c r="D37" s="32">
        <f>Febbraio!D6</f>
        <v>12</v>
      </c>
      <c r="E37" s="32">
        <f>Febbraio!E6</f>
        <v>2</v>
      </c>
      <c r="F37" s="32">
        <f>Febbraio!F6</f>
        <v>1</v>
      </c>
      <c r="H37">
        <v>6.3</v>
      </c>
      <c r="K37">
        <f t="shared" si="0"/>
        <v>4.15</v>
      </c>
    </row>
    <row r="38" spans="1:11" ht="14.25">
      <c r="A38" s="17">
        <f>Febbraio!A7</f>
        <v>40215</v>
      </c>
      <c r="B38" s="32">
        <f>Febbraio!B7</f>
        <v>0.1</v>
      </c>
      <c r="C38" s="32">
        <f>Febbraio!C7</f>
        <v>7.8</v>
      </c>
      <c r="D38" s="32">
        <f>Febbraio!D7</f>
        <v>0</v>
      </c>
      <c r="E38" s="32">
        <f>Febbraio!E7</f>
        <v>3.3</v>
      </c>
      <c r="F38" s="32">
        <f>Febbraio!F7</f>
        <v>0</v>
      </c>
      <c r="H38">
        <v>4.3</v>
      </c>
      <c r="K38">
        <f t="shared" si="0"/>
        <v>3.8</v>
      </c>
    </row>
    <row r="39" spans="1:11" ht="14.25">
      <c r="A39" s="17">
        <f>Febbraio!A8</f>
        <v>40216</v>
      </c>
      <c r="B39" s="32">
        <f>Febbraio!B8</f>
        <v>-2.2</v>
      </c>
      <c r="C39" s="32">
        <f>Febbraio!C8</f>
        <v>9.4</v>
      </c>
      <c r="D39" s="32">
        <f>Febbraio!D8</f>
        <v>0.3</v>
      </c>
      <c r="E39" s="32">
        <f>Febbraio!E8</f>
        <v>2.3</v>
      </c>
      <c r="F39" s="32">
        <f>Febbraio!F8</f>
        <v>0</v>
      </c>
      <c r="H39">
        <v>6.1</v>
      </c>
      <c r="K39">
        <f t="shared" si="0"/>
        <v>4.199999999999999</v>
      </c>
    </row>
    <row r="40" spans="1:11" ht="14.25">
      <c r="A40" s="17">
        <f>Febbraio!A9</f>
        <v>40217</v>
      </c>
      <c r="B40" s="32">
        <f>Febbraio!B9</f>
        <v>-4.8</v>
      </c>
      <c r="C40" s="32">
        <f>Febbraio!C9</f>
        <v>6.1</v>
      </c>
      <c r="D40" s="32">
        <f>Febbraio!D9</f>
        <v>0.3</v>
      </c>
      <c r="E40" s="32">
        <f>Febbraio!E9</f>
        <v>-0.6</v>
      </c>
      <c r="F40" s="32">
        <f>Febbraio!F9</f>
        <v>0</v>
      </c>
      <c r="H40">
        <v>5.1</v>
      </c>
      <c r="K40">
        <f t="shared" si="0"/>
        <v>2.25</v>
      </c>
    </row>
    <row r="41" spans="1:11" ht="14.25">
      <c r="A41" s="17">
        <f>Febbraio!A10</f>
        <v>40218</v>
      </c>
      <c r="B41" s="32">
        <f>Febbraio!B10</f>
        <v>-4.8</v>
      </c>
      <c r="C41" s="32">
        <f>Febbraio!C10</f>
        <v>4.3</v>
      </c>
      <c r="D41" s="32">
        <f>Febbraio!D10</f>
        <v>0</v>
      </c>
      <c r="E41" s="32">
        <f>Febbraio!E10</f>
        <v>-0.2</v>
      </c>
      <c r="F41" s="32">
        <f>Febbraio!F10</f>
        <v>0</v>
      </c>
      <c r="H41">
        <v>4.5</v>
      </c>
      <c r="K41">
        <f t="shared" si="0"/>
        <v>2.15</v>
      </c>
    </row>
    <row r="42" spans="1:11" ht="14.25">
      <c r="A42" s="17">
        <f>Febbraio!A11</f>
        <v>40219</v>
      </c>
      <c r="B42" s="32">
        <f>Febbraio!B11</f>
        <v>-2.8</v>
      </c>
      <c r="C42" s="32">
        <f>Febbraio!C11</f>
        <v>5.9</v>
      </c>
      <c r="D42" s="32">
        <f>Febbraio!D11</f>
        <v>0</v>
      </c>
      <c r="E42" s="32">
        <f>Febbraio!E11</f>
        <v>1.4</v>
      </c>
      <c r="F42" s="32">
        <f>Febbraio!F11</f>
        <v>0</v>
      </c>
      <c r="H42">
        <v>4.3</v>
      </c>
      <c r="K42">
        <f t="shared" si="0"/>
        <v>2.8499999999999996</v>
      </c>
    </row>
    <row r="43" spans="1:11" ht="14.25">
      <c r="A43" s="17">
        <f>Febbraio!A12</f>
        <v>40220</v>
      </c>
      <c r="B43" s="32">
        <f>Febbraio!B12</f>
        <v>0.8</v>
      </c>
      <c r="C43" s="32">
        <f>Febbraio!C12</f>
        <v>3.1</v>
      </c>
      <c r="D43" s="32">
        <f>Febbraio!D12</f>
        <v>0.3</v>
      </c>
      <c r="E43" s="32">
        <f>Febbraio!E12</f>
        <v>1.9</v>
      </c>
      <c r="F43" s="32" t="str">
        <f>Febbraio!F12</f>
        <v>fiocchi</v>
      </c>
      <c r="H43">
        <v>6.8</v>
      </c>
      <c r="K43">
        <f t="shared" si="0"/>
        <v>4.35</v>
      </c>
    </row>
    <row r="44" spans="1:11" ht="14.25">
      <c r="A44" s="17">
        <f>Febbraio!A13</f>
        <v>40221</v>
      </c>
      <c r="B44" s="32">
        <f>Febbraio!B13</f>
        <v>-3.1</v>
      </c>
      <c r="C44" s="32">
        <f>Febbraio!C13</f>
        <v>7.5</v>
      </c>
      <c r="D44" s="32">
        <f>Febbraio!D13</f>
        <v>0.3</v>
      </c>
      <c r="E44" s="32">
        <f>Febbraio!E13</f>
        <v>1.6</v>
      </c>
      <c r="F44" s="32">
        <f>Febbraio!F13</f>
        <v>0</v>
      </c>
      <c r="H44">
        <v>4.4</v>
      </c>
      <c r="K44">
        <f t="shared" si="0"/>
        <v>3</v>
      </c>
    </row>
    <row r="45" spans="1:11" ht="14.25">
      <c r="A45" s="17">
        <f>Febbraio!A14</f>
        <v>40222</v>
      </c>
      <c r="B45" s="32">
        <f>Febbraio!B14</f>
        <v>-5.5</v>
      </c>
      <c r="C45" s="32">
        <f>Febbraio!C14</f>
        <v>8.7</v>
      </c>
      <c r="D45" s="32">
        <f>Febbraio!D14</f>
        <v>0</v>
      </c>
      <c r="E45" s="32">
        <f>Febbraio!E14</f>
        <v>1.7</v>
      </c>
      <c r="F45" s="32">
        <f>Febbraio!F14</f>
        <v>0</v>
      </c>
      <c r="H45">
        <v>3.3</v>
      </c>
      <c r="K45">
        <f t="shared" si="0"/>
        <v>2.5</v>
      </c>
    </row>
    <row r="46" spans="1:11" ht="14.25">
      <c r="A46" s="17">
        <f>Febbraio!A15</f>
        <v>40223</v>
      </c>
      <c r="B46" s="32">
        <f>Febbraio!B15</f>
        <v>-4.6</v>
      </c>
      <c r="C46" s="32">
        <f>Febbraio!C15</f>
        <v>8</v>
      </c>
      <c r="D46" s="32">
        <f>Febbraio!D15</f>
        <v>0</v>
      </c>
      <c r="E46" s="32">
        <f>Febbraio!E15</f>
        <v>0.3</v>
      </c>
      <c r="F46" s="32">
        <f>Febbraio!F15</f>
        <v>0</v>
      </c>
      <c r="H46">
        <v>1.9</v>
      </c>
      <c r="K46">
        <f t="shared" si="0"/>
        <v>1.0999999999999999</v>
      </c>
    </row>
    <row r="47" spans="1:11" ht="14.25">
      <c r="A47" s="17">
        <f>Febbraio!A16</f>
        <v>40224</v>
      </c>
      <c r="B47" s="32">
        <f>Febbraio!B16</f>
        <v>-5.6</v>
      </c>
      <c r="C47" s="32">
        <f>Febbraio!C16</f>
        <v>7.1</v>
      </c>
      <c r="D47" s="32">
        <f>Febbraio!D16</f>
        <v>0</v>
      </c>
      <c r="E47" s="32">
        <f>Febbraio!E16</f>
        <v>0.5</v>
      </c>
      <c r="F47" s="32">
        <f>Febbraio!F16</f>
        <v>0</v>
      </c>
      <c r="H47">
        <v>1.5</v>
      </c>
      <c r="K47">
        <f t="shared" si="0"/>
        <v>1</v>
      </c>
    </row>
    <row r="48" spans="1:11" ht="14.25">
      <c r="A48" s="17">
        <f>Febbraio!A17</f>
        <v>40225</v>
      </c>
      <c r="B48" s="32">
        <f>Febbraio!B17</f>
        <v>0.4</v>
      </c>
      <c r="C48" s="32">
        <f>Febbraio!C17</f>
        <v>6.6</v>
      </c>
      <c r="D48" s="32">
        <f>Febbraio!D17</f>
        <v>1.5</v>
      </c>
      <c r="E48" s="32">
        <f>Febbraio!E17</f>
        <v>3.1</v>
      </c>
      <c r="F48" s="32">
        <f>Febbraio!F17</f>
        <v>0</v>
      </c>
      <c r="H48">
        <v>1</v>
      </c>
      <c r="K48">
        <f t="shared" si="0"/>
        <v>2.05</v>
      </c>
    </row>
    <row r="49" spans="1:11" ht="14.25">
      <c r="A49" s="17">
        <f>Febbraio!A18</f>
        <v>40226</v>
      </c>
      <c r="B49" s="32">
        <f>Febbraio!B18</f>
        <v>2</v>
      </c>
      <c r="C49" s="32">
        <f>Febbraio!C18</f>
        <v>7.5</v>
      </c>
      <c r="D49" s="32">
        <f>Febbraio!D18</f>
        <v>3</v>
      </c>
      <c r="E49" s="32">
        <f>Febbraio!E18</f>
        <v>4.5</v>
      </c>
      <c r="F49" s="32">
        <f>Febbraio!F18</f>
        <v>0</v>
      </c>
      <c r="H49">
        <v>3.4</v>
      </c>
      <c r="K49">
        <f t="shared" si="0"/>
        <v>3.95</v>
      </c>
    </row>
    <row r="50" spans="1:11" ht="14.25">
      <c r="A50" s="17">
        <f>Febbraio!A19</f>
        <v>40227</v>
      </c>
      <c r="B50" s="32">
        <f>Febbraio!B19</f>
        <v>3.4</v>
      </c>
      <c r="C50" s="32">
        <f>Febbraio!C19</f>
        <v>12.3</v>
      </c>
      <c r="D50" s="32">
        <f>Febbraio!D19</f>
        <v>8.4</v>
      </c>
      <c r="E50" s="32">
        <f>Febbraio!E19</f>
        <v>6.5</v>
      </c>
      <c r="F50" s="32">
        <f>Febbraio!F19</f>
        <v>0</v>
      </c>
      <c r="H50">
        <v>2.9</v>
      </c>
      <c r="K50">
        <f t="shared" si="0"/>
        <v>4.7</v>
      </c>
    </row>
    <row r="51" spans="1:11" ht="14.25">
      <c r="A51" s="17">
        <f>Febbraio!A20</f>
        <v>40228</v>
      </c>
      <c r="B51" s="32">
        <f>Febbraio!B20</f>
        <v>4.9</v>
      </c>
      <c r="C51" s="32">
        <f>Febbraio!C20</f>
        <v>6.6</v>
      </c>
      <c r="D51" s="32">
        <f>Febbraio!D20</f>
        <v>19.5</v>
      </c>
      <c r="E51" s="32">
        <f>Febbraio!E20</f>
        <v>5.8</v>
      </c>
      <c r="F51" s="32">
        <f>Febbraio!F20</f>
        <v>0</v>
      </c>
      <c r="H51">
        <v>-1.3</v>
      </c>
      <c r="K51">
        <f t="shared" si="0"/>
        <v>2.25</v>
      </c>
    </row>
    <row r="52" spans="1:11" ht="14.25">
      <c r="A52" s="17">
        <f>Febbraio!A21</f>
        <v>40229</v>
      </c>
      <c r="B52" s="32">
        <f>Febbraio!B21</f>
        <v>-2.1</v>
      </c>
      <c r="C52" s="32">
        <f>Febbraio!C21</f>
        <v>11.5</v>
      </c>
      <c r="D52" s="32">
        <f>Febbraio!D21</f>
        <v>0</v>
      </c>
      <c r="E52" s="32">
        <f>Febbraio!E21</f>
        <v>6.2</v>
      </c>
      <c r="F52" s="32">
        <f>Febbraio!F21</f>
        <v>0</v>
      </c>
      <c r="H52">
        <v>-0.2</v>
      </c>
      <c r="K52">
        <f t="shared" si="0"/>
        <v>3</v>
      </c>
    </row>
    <row r="53" spans="1:11" ht="14.25">
      <c r="A53" s="17">
        <f>Febbraio!A22</f>
        <v>40230</v>
      </c>
      <c r="B53" s="32">
        <f>Febbraio!B22</f>
        <v>-3.8</v>
      </c>
      <c r="C53" s="32">
        <f>Febbraio!C22</f>
        <v>10.3</v>
      </c>
      <c r="D53" s="32">
        <f>Febbraio!D22</f>
        <v>0</v>
      </c>
      <c r="E53" s="32">
        <f>Febbraio!E22</f>
        <v>3</v>
      </c>
      <c r="F53" s="32">
        <f>Febbraio!F22</f>
        <v>0</v>
      </c>
      <c r="H53">
        <v>2.8</v>
      </c>
      <c r="K53">
        <f t="shared" si="0"/>
        <v>2.9</v>
      </c>
    </row>
    <row r="54" spans="1:11" ht="14.25">
      <c r="A54" s="17">
        <f>Febbraio!A23</f>
        <v>40231</v>
      </c>
      <c r="B54" s="32">
        <f>Febbraio!B23</f>
        <v>2</v>
      </c>
      <c r="C54" s="32">
        <f>Febbraio!C23</f>
        <v>8.1</v>
      </c>
      <c r="D54" s="32">
        <f>Febbraio!D23</f>
        <v>0.3</v>
      </c>
      <c r="E54" s="32">
        <f>Febbraio!E23</f>
        <v>4.6</v>
      </c>
      <c r="F54" s="32">
        <f>Febbraio!F23</f>
        <v>0</v>
      </c>
      <c r="H54">
        <v>3.1</v>
      </c>
      <c r="K54">
        <f t="shared" si="0"/>
        <v>3.8499999999999996</v>
      </c>
    </row>
    <row r="55" spans="1:11" ht="14.25">
      <c r="A55" s="17">
        <f>Febbraio!A24</f>
        <v>40232</v>
      </c>
      <c r="B55" s="32">
        <f>Febbraio!B24</f>
        <v>3.6</v>
      </c>
      <c r="C55" s="32">
        <f>Febbraio!C24</f>
        <v>10.2</v>
      </c>
      <c r="D55" s="32">
        <f>Febbraio!D24</f>
        <v>6.3</v>
      </c>
      <c r="E55" s="32">
        <f>Febbraio!E24</f>
        <v>5.8</v>
      </c>
      <c r="F55" s="32">
        <f>Febbraio!F24</f>
        <v>0</v>
      </c>
      <c r="H55">
        <v>1</v>
      </c>
      <c r="K55">
        <f t="shared" si="0"/>
        <v>3.4</v>
      </c>
    </row>
    <row r="56" spans="1:11" ht="14.25">
      <c r="A56" s="17">
        <f>Febbraio!A25</f>
        <v>40233</v>
      </c>
      <c r="B56" s="32">
        <f>Febbraio!B25</f>
        <v>0</v>
      </c>
      <c r="C56" s="32">
        <f>Febbraio!C25</f>
        <v>13.8</v>
      </c>
      <c r="D56" s="32">
        <f>Febbraio!D25</f>
        <v>0</v>
      </c>
      <c r="E56" s="32">
        <f>Febbraio!E25</f>
        <v>6.1</v>
      </c>
      <c r="F56" s="32">
        <f>Febbraio!F25</f>
        <v>0</v>
      </c>
      <c r="H56">
        <v>3.5</v>
      </c>
      <c r="K56">
        <f t="shared" si="0"/>
        <v>4.8</v>
      </c>
    </row>
    <row r="57" spans="1:11" ht="14.25">
      <c r="A57" s="17">
        <f>Febbraio!A26</f>
        <v>40234</v>
      </c>
      <c r="B57" s="32">
        <f>Febbraio!B26</f>
        <v>1.8</v>
      </c>
      <c r="C57" s="32">
        <f>Febbraio!C26</f>
        <v>14.6</v>
      </c>
      <c r="D57" s="32">
        <f>Febbraio!D26</f>
        <v>1.5</v>
      </c>
      <c r="E57" s="32">
        <f>Febbraio!E26</f>
        <v>8</v>
      </c>
      <c r="F57" s="32">
        <f>Febbraio!F26</f>
        <v>0</v>
      </c>
      <c r="H57">
        <v>3</v>
      </c>
      <c r="K57">
        <f t="shared" si="0"/>
        <v>5.5</v>
      </c>
    </row>
    <row r="58" spans="1:11" ht="14.25">
      <c r="A58" s="17">
        <f>Febbraio!A27</f>
        <v>40235</v>
      </c>
      <c r="B58" s="32">
        <f>Febbraio!B27</f>
        <v>0.6</v>
      </c>
      <c r="C58" s="32">
        <f>Febbraio!C27</f>
        <v>10.2</v>
      </c>
      <c r="D58" s="32">
        <f>Febbraio!D27</f>
        <v>14.7</v>
      </c>
      <c r="E58" s="32">
        <f>Febbraio!E27</f>
        <v>5.9</v>
      </c>
      <c r="F58" s="32">
        <f>Febbraio!F27</f>
        <v>0</v>
      </c>
      <c r="H58">
        <v>3.6</v>
      </c>
      <c r="K58">
        <f t="shared" si="0"/>
        <v>4.75</v>
      </c>
    </row>
    <row r="59" spans="1:11" ht="14.25">
      <c r="A59" s="17">
        <f>Febbraio!A28</f>
        <v>40236</v>
      </c>
      <c r="B59" s="32">
        <f>Febbraio!B28</f>
        <v>-2.1</v>
      </c>
      <c r="C59" s="32">
        <f>Febbraio!C28</f>
        <v>15.2</v>
      </c>
      <c r="D59" s="32">
        <f>Febbraio!D28</f>
        <v>0.3</v>
      </c>
      <c r="E59" s="32">
        <f>Febbraio!E28</f>
        <v>5.8</v>
      </c>
      <c r="F59" s="32">
        <f>Febbraio!F28</f>
        <v>0</v>
      </c>
      <c r="H59">
        <v>3.8</v>
      </c>
      <c r="K59">
        <f t="shared" si="0"/>
        <v>4.8</v>
      </c>
    </row>
    <row r="60" spans="1:11" ht="14.25">
      <c r="A60" s="17">
        <f>Febbraio!A29</f>
        <v>40237</v>
      </c>
      <c r="B60" s="32">
        <f>Febbraio!B29</f>
        <v>4.4</v>
      </c>
      <c r="C60" s="32">
        <f>Febbraio!C29</f>
        <v>8.6</v>
      </c>
      <c r="D60" s="32">
        <f>Febbraio!D29</f>
        <v>2.4</v>
      </c>
      <c r="E60" s="32">
        <f>Febbraio!E29</f>
        <v>6</v>
      </c>
      <c r="F60" s="32">
        <f>Febbraio!F29</f>
        <v>0</v>
      </c>
      <c r="H60">
        <v>5.1</v>
      </c>
      <c r="K60">
        <f t="shared" si="0"/>
        <v>5.55</v>
      </c>
    </row>
    <row r="61" spans="1:11" ht="14.25">
      <c r="A61" s="17">
        <f>Marzo!A2</f>
        <v>40238</v>
      </c>
      <c r="B61" s="5">
        <f>Marzo!B2</f>
        <v>-0.6</v>
      </c>
      <c r="C61" s="5">
        <f>Marzo!C2</f>
        <v>14.2</v>
      </c>
      <c r="D61" s="5">
        <f>Marzo!D2</f>
        <v>0.3</v>
      </c>
      <c r="E61" s="5">
        <f>Marzo!E2</f>
        <v>6.4</v>
      </c>
      <c r="F61" s="5">
        <f>Marzo!F2</f>
        <v>0</v>
      </c>
      <c r="H61">
        <v>6.1</v>
      </c>
      <c r="K61">
        <f t="shared" si="0"/>
        <v>6.25</v>
      </c>
    </row>
    <row r="62" spans="1:11" ht="14.25">
      <c r="A62" s="17">
        <f>Marzo!A3</f>
        <v>40239</v>
      </c>
      <c r="B62" s="5">
        <f>Marzo!B3</f>
        <v>1.6</v>
      </c>
      <c r="C62" s="5">
        <f>Marzo!C3</f>
        <v>14.9</v>
      </c>
      <c r="D62" s="5">
        <f>Marzo!D3</f>
        <v>0.3</v>
      </c>
      <c r="E62" s="5">
        <f>Marzo!E3</f>
        <v>6.7</v>
      </c>
      <c r="F62" s="5">
        <f>Marzo!F3</f>
        <v>0</v>
      </c>
      <c r="H62">
        <v>8</v>
      </c>
      <c r="K62">
        <f t="shared" si="0"/>
        <v>7.35</v>
      </c>
    </row>
    <row r="63" spans="1:11" ht="14.25">
      <c r="A63" s="17">
        <f>Marzo!A4</f>
        <v>40240</v>
      </c>
      <c r="B63" s="5">
        <f>Marzo!B4</f>
        <v>-1</v>
      </c>
      <c r="C63" s="5">
        <f>Marzo!C4</f>
        <v>12.2</v>
      </c>
      <c r="D63" s="5">
        <f>Marzo!D4</f>
        <v>0.9</v>
      </c>
      <c r="E63" s="5">
        <f>Marzo!E4</f>
        <v>5.7</v>
      </c>
      <c r="F63" s="5">
        <f>Marzo!F4</f>
        <v>0</v>
      </c>
      <c r="H63">
        <v>7.4</v>
      </c>
      <c r="K63">
        <f t="shared" si="0"/>
        <v>6.550000000000001</v>
      </c>
    </row>
    <row r="64" spans="1:11" ht="14.25">
      <c r="A64" s="17">
        <f>Marzo!A5</f>
        <v>40241</v>
      </c>
      <c r="B64" s="5">
        <f>Marzo!B5</f>
        <v>4.7</v>
      </c>
      <c r="C64" s="5">
        <f>Marzo!C5</f>
        <v>10.4</v>
      </c>
      <c r="D64" s="5">
        <f>Marzo!D5</f>
        <v>0.3</v>
      </c>
      <c r="E64" s="5">
        <f>Marzo!E5</f>
        <v>6.6</v>
      </c>
      <c r="F64" s="5">
        <f>Marzo!F5</f>
        <v>0</v>
      </c>
      <c r="H64">
        <v>6.3</v>
      </c>
      <c r="K64">
        <f t="shared" si="0"/>
        <v>6.449999999999999</v>
      </c>
    </row>
    <row r="65" spans="1:11" ht="14.25">
      <c r="A65" s="17">
        <f>Marzo!A6</f>
        <v>40242</v>
      </c>
      <c r="B65" s="5">
        <f>Marzo!B6</f>
        <v>-0.1</v>
      </c>
      <c r="C65" s="5">
        <f>Marzo!C6</f>
        <v>8.8</v>
      </c>
      <c r="D65" s="5">
        <f>Marzo!D6</f>
        <v>0</v>
      </c>
      <c r="E65" s="5">
        <f>Marzo!E6</f>
        <v>5.3</v>
      </c>
      <c r="F65" s="5">
        <f>Marzo!F6</f>
        <v>0</v>
      </c>
      <c r="H65">
        <v>7.1</v>
      </c>
      <c r="K65">
        <f t="shared" si="0"/>
        <v>6.199999999999999</v>
      </c>
    </row>
    <row r="66" spans="1:11" ht="14.25">
      <c r="A66" s="17">
        <f>Marzo!A7</f>
        <v>40243</v>
      </c>
      <c r="B66" s="5">
        <f>Marzo!B7</f>
        <v>-6.1</v>
      </c>
      <c r="C66" s="5">
        <f>Marzo!C7</f>
        <v>8.8</v>
      </c>
      <c r="D66" s="5">
        <f>Marzo!D7</f>
        <v>0</v>
      </c>
      <c r="E66" s="5">
        <f>Marzo!E7</f>
        <v>1.6</v>
      </c>
      <c r="F66" s="5">
        <f>Marzo!F7</f>
        <v>0</v>
      </c>
      <c r="H66">
        <v>6.3</v>
      </c>
      <c r="K66">
        <f t="shared" si="0"/>
        <v>3.95</v>
      </c>
    </row>
    <row r="67" spans="1:11" ht="14.25">
      <c r="A67" s="17">
        <f>Marzo!A8</f>
        <v>40244</v>
      </c>
      <c r="B67" s="5">
        <f>Marzo!B8</f>
        <v>-4.3</v>
      </c>
      <c r="C67" s="5">
        <f>Marzo!C8</f>
        <v>9.1</v>
      </c>
      <c r="D67" s="5">
        <f>Marzo!D8</f>
        <v>0</v>
      </c>
      <c r="E67" s="5">
        <f>Marzo!E8</f>
        <v>1.4</v>
      </c>
      <c r="F67" s="5">
        <f>Marzo!F8</f>
        <v>0</v>
      </c>
      <c r="H67">
        <v>11.1</v>
      </c>
      <c r="K67">
        <f aca="true" t="shared" si="1" ref="K67:K130">AVERAGE(E67,H67)</f>
        <v>6.25</v>
      </c>
    </row>
    <row r="68" spans="1:11" ht="14.25">
      <c r="A68" s="17">
        <f>Marzo!A9</f>
        <v>40245</v>
      </c>
      <c r="B68" s="5">
        <f>Marzo!B9</f>
        <v>-6.2</v>
      </c>
      <c r="C68" s="5">
        <f>Marzo!C9</f>
        <v>5.6</v>
      </c>
      <c r="D68" s="5">
        <f>Marzo!D9</f>
        <v>0</v>
      </c>
      <c r="E68" s="5">
        <f>Marzo!E9</f>
        <v>-0.1</v>
      </c>
      <c r="F68" s="5">
        <f>Marzo!F9</f>
        <v>3</v>
      </c>
      <c r="H68">
        <v>7.9</v>
      </c>
      <c r="K68">
        <f t="shared" si="1"/>
        <v>3.9000000000000004</v>
      </c>
    </row>
    <row r="69" spans="1:11" ht="14.25">
      <c r="A69" s="17">
        <f>Marzo!A10</f>
        <v>40246</v>
      </c>
      <c r="B69" s="5">
        <f>Marzo!B10</f>
        <v>-4.1</v>
      </c>
      <c r="C69" s="5">
        <f>Marzo!C10</f>
        <v>4.9</v>
      </c>
      <c r="D69" s="5">
        <f>Marzo!D10</f>
        <v>1.2</v>
      </c>
      <c r="E69" s="5">
        <f>Marzo!E10</f>
        <v>-0.4</v>
      </c>
      <c r="F69" s="5">
        <f>Marzo!F10</f>
        <v>4</v>
      </c>
      <c r="H69">
        <v>5.7</v>
      </c>
      <c r="K69">
        <f t="shared" si="1"/>
        <v>2.65</v>
      </c>
    </row>
    <row r="70" spans="1:11" ht="14.25">
      <c r="A70" s="17">
        <f>Marzo!A11</f>
        <v>40247</v>
      </c>
      <c r="B70" s="5">
        <f>Marzo!B11</f>
        <v>-0.7</v>
      </c>
      <c r="C70" s="5">
        <f>Marzo!C11</f>
        <v>2.2</v>
      </c>
      <c r="D70" s="5">
        <f>Marzo!D11</f>
        <v>4.5</v>
      </c>
      <c r="E70" s="5">
        <f>Marzo!E11</f>
        <v>0.6</v>
      </c>
      <c r="F70" s="5">
        <f>Marzo!F11</f>
        <v>6</v>
      </c>
      <c r="H70">
        <v>5</v>
      </c>
      <c r="K70">
        <f t="shared" si="1"/>
        <v>2.8</v>
      </c>
    </row>
    <row r="71" spans="1:11" ht="14.25">
      <c r="A71" s="17">
        <f>Marzo!A12</f>
        <v>40248</v>
      </c>
      <c r="B71" s="5">
        <f>Marzo!B12</f>
        <v>0.1</v>
      </c>
      <c r="C71" s="5">
        <f>Marzo!C12</f>
        <v>5.1</v>
      </c>
      <c r="D71" s="5">
        <f>Marzo!D12</f>
        <v>4.5</v>
      </c>
      <c r="E71" s="5">
        <f>Marzo!E12</f>
        <v>2.4</v>
      </c>
      <c r="F71" s="5">
        <f>Marzo!F12</f>
        <v>0</v>
      </c>
      <c r="H71">
        <v>8</v>
      </c>
      <c r="K71">
        <f t="shared" si="1"/>
        <v>5.2</v>
      </c>
    </row>
    <row r="72" spans="1:11" ht="14.25">
      <c r="A72" s="17">
        <f>Marzo!A13</f>
        <v>40249</v>
      </c>
      <c r="B72" s="5">
        <f>Marzo!B13</f>
        <v>-2</v>
      </c>
      <c r="C72" s="5">
        <f>Marzo!C13</f>
        <v>9.8</v>
      </c>
      <c r="D72" s="5">
        <f>Marzo!D13</f>
        <v>0</v>
      </c>
      <c r="E72" s="5">
        <f>Marzo!E13</f>
        <v>3.4</v>
      </c>
      <c r="F72" s="5">
        <f>Marzo!F13</f>
        <v>0</v>
      </c>
      <c r="H72">
        <v>7.3</v>
      </c>
      <c r="K72">
        <f t="shared" si="1"/>
        <v>5.35</v>
      </c>
    </row>
    <row r="73" spans="1:11" ht="14.25">
      <c r="A73" s="17">
        <f>Marzo!A14</f>
        <v>40250</v>
      </c>
      <c r="B73" s="5">
        <f>Marzo!B14</f>
        <v>-2.9</v>
      </c>
      <c r="C73" s="5">
        <f>Marzo!C14</f>
        <v>11.5</v>
      </c>
      <c r="D73" s="5">
        <f>Marzo!D14</f>
        <v>0</v>
      </c>
      <c r="E73" s="5">
        <f>Marzo!E14</f>
        <v>4.1</v>
      </c>
      <c r="F73" s="5">
        <f>Marzo!F14</f>
        <v>0</v>
      </c>
      <c r="H73">
        <v>7.7</v>
      </c>
      <c r="K73">
        <f t="shared" si="1"/>
        <v>5.9</v>
      </c>
    </row>
    <row r="74" spans="1:11" ht="14.25">
      <c r="A74" s="17">
        <f>Marzo!A15</f>
        <v>40251</v>
      </c>
      <c r="B74" s="5">
        <f>Marzo!B15</f>
        <v>-3.1</v>
      </c>
      <c r="C74" s="5">
        <f>Marzo!C15</f>
        <v>13.6</v>
      </c>
      <c r="D74" s="5">
        <f>Marzo!D15</f>
        <v>0</v>
      </c>
      <c r="E74" s="5">
        <f>Marzo!E15</f>
        <v>4.9</v>
      </c>
      <c r="F74" s="5">
        <f>Marzo!F15</f>
        <v>0</v>
      </c>
      <c r="H74">
        <v>8</v>
      </c>
      <c r="K74">
        <f t="shared" si="1"/>
        <v>6.45</v>
      </c>
    </row>
    <row r="75" spans="1:11" ht="14.25">
      <c r="A75" s="17">
        <f>Marzo!A16</f>
        <v>40252</v>
      </c>
      <c r="B75" s="5">
        <f>Marzo!B16</f>
        <v>-1.1</v>
      </c>
      <c r="C75" s="5">
        <f>Marzo!C16</f>
        <v>15.1</v>
      </c>
      <c r="D75" s="5">
        <f>Marzo!D16</f>
        <v>0</v>
      </c>
      <c r="E75" s="5">
        <f>Marzo!E16</f>
        <v>8.9</v>
      </c>
      <c r="F75" s="5">
        <f>Marzo!F16</f>
        <v>0</v>
      </c>
      <c r="H75">
        <v>8.1</v>
      </c>
      <c r="K75">
        <f t="shared" si="1"/>
        <v>8.5</v>
      </c>
    </row>
    <row r="76" spans="1:11" ht="14.25">
      <c r="A76" s="17">
        <f>Marzo!A17</f>
        <v>40253</v>
      </c>
      <c r="B76" s="5">
        <f>Marzo!B17</f>
        <v>-0.4</v>
      </c>
      <c r="C76" s="5">
        <f>Marzo!C17</f>
        <v>17</v>
      </c>
      <c r="D76" s="5">
        <f>Marzo!D17</f>
        <v>0</v>
      </c>
      <c r="E76" s="5">
        <f>Marzo!E17</f>
        <v>8.4</v>
      </c>
      <c r="F76" s="5">
        <f>Marzo!F17</f>
        <v>0</v>
      </c>
      <c r="H76">
        <v>8.5</v>
      </c>
      <c r="K76">
        <f t="shared" si="1"/>
        <v>8.45</v>
      </c>
    </row>
    <row r="77" spans="1:11" ht="14.25">
      <c r="A77" s="17">
        <f>Marzo!A18</f>
        <v>40254</v>
      </c>
      <c r="B77" s="5">
        <f>Marzo!B18</f>
        <v>-2.1</v>
      </c>
      <c r="C77" s="5">
        <f>Marzo!C18</f>
        <v>15.1</v>
      </c>
      <c r="D77" s="5">
        <f>Marzo!D18</f>
        <v>0</v>
      </c>
      <c r="E77" s="5">
        <f>Marzo!E18</f>
        <v>6.1</v>
      </c>
      <c r="F77" s="5">
        <f>Marzo!F18</f>
        <v>0</v>
      </c>
      <c r="H77">
        <v>8.1</v>
      </c>
      <c r="K77">
        <f t="shared" si="1"/>
        <v>7.1</v>
      </c>
    </row>
    <row r="78" spans="1:11" ht="14.25">
      <c r="A78" s="17">
        <f>Marzo!A19</f>
        <v>40255</v>
      </c>
      <c r="B78" s="5">
        <f>Marzo!B19</f>
        <v>-0.5</v>
      </c>
      <c r="C78" s="5">
        <f>Marzo!C19</f>
        <v>15.6</v>
      </c>
      <c r="D78" s="5">
        <f>Marzo!D19</f>
        <v>0</v>
      </c>
      <c r="E78" s="5">
        <f>Marzo!E19</f>
        <v>7.9</v>
      </c>
      <c r="F78" s="5">
        <f>Marzo!F19</f>
        <v>0</v>
      </c>
      <c r="H78">
        <v>10.5</v>
      </c>
      <c r="K78">
        <f t="shared" si="1"/>
        <v>9.2</v>
      </c>
    </row>
    <row r="79" spans="1:11" ht="14.25">
      <c r="A79" s="17">
        <f>Marzo!A20</f>
        <v>40256</v>
      </c>
      <c r="B79" s="5">
        <f>Marzo!B20</f>
        <v>5.2</v>
      </c>
      <c r="C79" s="5">
        <f>Marzo!C20</f>
        <v>15.3</v>
      </c>
      <c r="D79" s="5">
        <f>Marzo!D20</f>
        <v>0</v>
      </c>
      <c r="E79" s="5">
        <f>Marzo!E20</f>
        <v>10</v>
      </c>
      <c r="F79" s="5">
        <f>Marzo!F20</f>
        <v>0</v>
      </c>
      <c r="H79">
        <v>10.3</v>
      </c>
      <c r="K79">
        <f t="shared" si="1"/>
        <v>10.15</v>
      </c>
    </row>
    <row r="80" spans="1:11" ht="14.25">
      <c r="A80" s="17">
        <f>Marzo!A21</f>
        <v>40257</v>
      </c>
      <c r="B80" s="5">
        <f>Marzo!B21</f>
        <v>7.3</v>
      </c>
      <c r="C80" s="5">
        <f>Marzo!C21</f>
        <v>13.5</v>
      </c>
      <c r="D80" s="5">
        <f>Marzo!D21</f>
        <v>0</v>
      </c>
      <c r="E80" s="5">
        <f>Marzo!E21</f>
        <v>10.5</v>
      </c>
      <c r="F80" s="5">
        <f>Marzo!F21</f>
        <v>0</v>
      </c>
      <c r="H80">
        <v>5.4</v>
      </c>
      <c r="K80">
        <f t="shared" si="1"/>
        <v>7.95</v>
      </c>
    </row>
    <row r="81" spans="1:11" ht="14.25">
      <c r="A81" s="17">
        <f>Marzo!A22</f>
        <v>40258</v>
      </c>
      <c r="B81" s="5">
        <f>Marzo!B22</f>
        <v>7.9</v>
      </c>
      <c r="C81" s="5">
        <f>Marzo!C22</f>
        <v>13.1</v>
      </c>
      <c r="D81" s="5">
        <f>Marzo!D22</f>
        <v>0</v>
      </c>
      <c r="E81" s="5">
        <f>Marzo!E22</f>
        <v>10.4</v>
      </c>
      <c r="F81" s="5">
        <f>Marzo!F22</f>
        <v>0</v>
      </c>
      <c r="H81">
        <v>4.3</v>
      </c>
      <c r="K81">
        <f t="shared" si="1"/>
        <v>7.35</v>
      </c>
    </row>
    <row r="82" spans="1:11" ht="14.25">
      <c r="A82" s="17">
        <f>Marzo!A23</f>
        <v>40259</v>
      </c>
      <c r="B82" s="5">
        <f>Marzo!B23</f>
        <v>7.8</v>
      </c>
      <c r="C82" s="5">
        <f>Marzo!C23</f>
        <v>14.4</v>
      </c>
      <c r="D82" s="5">
        <f>Marzo!D23</f>
        <v>2.4</v>
      </c>
      <c r="E82" s="5">
        <f>Marzo!E23</f>
        <v>10.7</v>
      </c>
      <c r="F82" s="5">
        <f>Marzo!F23</f>
        <v>0</v>
      </c>
      <c r="H82">
        <v>5.5</v>
      </c>
      <c r="K82">
        <f t="shared" si="1"/>
        <v>8.1</v>
      </c>
    </row>
    <row r="83" spans="1:11" ht="14.25">
      <c r="A83" s="17">
        <f>Marzo!A24</f>
        <v>40260</v>
      </c>
      <c r="B83" s="5">
        <f>Marzo!B24</f>
        <v>7.7</v>
      </c>
      <c r="C83" s="5">
        <f>Marzo!C24</f>
        <v>17.2</v>
      </c>
      <c r="D83" s="5">
        <f>Marzo!D24</f>
        <v>0.6</v>
      </c>
      <c r="E83" s="5">
        <f>Marzo!E24</f>
        <v>12.2</v>
      </c>
      <c r="F83" s="5">
        <f>Marzo!F24</f>
        <v>0</v>
      </c>
      <c r="H83">
        <v>12.2</v>
      </c>
      <c r="K83">
        <f t="shared" si="1"/>
        <v>12.2</v>
      </c>
    </row>
    <row r="84" spans="1:11" ht="14.25">
      <c r="A84" s="17">
        <f>Marzo!A25</f>
        <v>40261</v>
      </c>
      <c r="B84" s="5">
        <f>Marzo!B25</f>
        <v>3.3</v>
      </c>
      <c r="C84" s="5">
        <f>Marzo!C25</f>
        <v>19.6</v>
      </c>
      <c r="D84" s="5">
        <f>Marzo!D25</f>
        <v>0</v>
      </c>
      <c r="E84" s="5">
        <f>Marzo!E25</f>
        <v>11.5</v>
      </c>
      <c r="F84" s="5">
        <f>Marzo!F25</f>
        <v>0</v>
      </c>
      <c r="H84">
        <v>8.5</v>
      </c>
      <c r="K84">
        <f t="shared" si="1"/>
        <v>10</v>
      </c>
    </row>
    <row r="85" spans="1:11" ht="14.25">
      <c r="A85" s="17">
        <f>Marzo!A26</f>
        <v>40262</v>
      </c>
      <c r="B85" s="5">
        <f>Marzo!B26</f>
        <v>8</v>
      </c>
      <c r="C85" s="5">
        <f>Marzo!C26</f>
        <v>15</v>
      </c>
      <c r="D85" s="5">
        <f>Marzo!D26</f>
        <v>1.2</v>
      </c>
      <c r="E85" s="5">
        <f>Marzo!E26</f>
        <v>10.6</v>
      </c>
      <c r="F85" s="5">
        <f>Marzo!F26</f>
        <v>0</v>
      </c>
      <c r="H85">
        <v>7.1</v>
      </c>
      <c r="K85">
        <f t="shared" si="1"/>
        <v>8.85</v>
      </c>
    </row>
    <row r="86" spans="1:11" ht="14.25">
      <c r="A86" s="17">
        <f>Marzo!A27</f>
        <v>40263</v>
      </c>
      <c r="B86" s="5">
        <f>Marzo!B27</f>
        <v>6.5</v>
      </c>
      <c r="C86" s="5">
        <f>Marzo!C27</f>
        <v>14.2</v>
      </c>
      <c r="D86" s="5">
        <f>Marzo!D27</f>
        <v>10.8</v>
      </c>
      <c r="E86" s="5">
        <f>Marzo!E27</f>
        <v>10.7</v>
      </c>
      <c r="F86" s="5">
        <f>Marzo!F27</f>
        <v>0</v>
      </c>
      <c r="H86">
        <v>10.1</v>
      </c>
      <c r="K86">
        <f t="shared" si="1"/>
        <v>10.399999999999999</v>
      </c>
    </row>
    <row r="87" spans="1:11" ht="14.25">
      <c r="A87" s="17">
        <f>Marzo!A28</f>
        <v>40264</v>
      </c>
      <c r="B87" s="5">
        <f>Marzo!B28</f>
        <v>1.1</v>
      </c>
      <c r="C87" s="5">
        <f>Marzo!C28</f>
        <v>16.4</v>
      </c>
      <c r="D87" s="5">
        <f>Marzo!D28</f>
        <v>0.3</v>
      </c>
      <c r="E87" s="5">
        <f>Marzo!E28</f>
        <v>8.2</v>
      </c>
      <c r="F87" s="5">
        <f>Marzo!F28</f>
        <v>0</v>
      </c>
      <c r="H87">
        <v>13.6</v>
      </c>
      <c r="K87">
        <f t="shared" si="1"/>
        <v>10.899999999999999</v>
      </c>
    </row>
    <row r="88" spans="1:11" ht="14.25">
      <c r="A88" s="17">
        <f>Marzo!A29</f>
        <v>40265</v>
      </c>
      <c r="B88" s="5">
        <f>Marzo!B29</f>
        <v>0.4</v>
      </c>
      <c r="C88" s="5">
        <f>Marzo!C29</f>
        <v>19.9</v>
      </c>
      <c r="D88" s="5">
        <f>Marzo!D29</f>
        <v>0</v>
      </c>
      <c r="E88" s="5">
        <f>Marzo!E29</f>
        <v>10</v>
      </c>
      <c r="F88" s="5">
        <f>Marzo!F29</f>
        <v>0</v>
      </c>
      <c r="H88">
        <v>8.6</v>
      </c>
      <c r="K88">
        <f t="shared" si="1"/>
        <v>9.3</v>
      </c>
    </row>
    <row r="89" spans="1:11" ht="14.25">
      <c r="A89" s="17">
        <f>Marzo!A30</f>
        <v>40266</v>
      </c>
      <c r="B89" s="5">
        <f>Marzo!B30</f>
        <v>2.9</v>
      </c>
      <c r="C89" s="5">
        <f>Marzo!C30</f>
        <v>17.3</v>
      </c>
      <c r="D89" s="5">
        <f>Marzo!D30</f>
        <v>0</v>
      </c>
      <c r="E89" s="5">
        <f>Marzo!E30</f>
        <v>10.4</v>
      </c>
      <c r="F89" s="5">
        <f>Marzo!F30</f>
        <v>0</v>
      </c>
      <c r="H89">
        <v>8.2</v>
      </c>
      <c r="K89">
        <f t="shared" si="1"/>
        <v>9.3</v>
      </c>
    </row>
    <row r="90" spans="1:11" ht="14.25">
      <c r="A90" s="17">
        <f>Marzo!A31</f>
        <v>40267</v>
      </c>
      <c r="B90" s="5">
        <f>Marzo!B31</f>
        <v>7.3</v>
      </c>
      <c r="C90" s="5">
        <f>Marzo!C31</f>
        <v>12.6</v>
      </c>
      <c r="D90" s="5">
        <f>Marzo!D31</f>
        <v>12.6</v>
      </c>
      <c r="E90" s="5">
        <f>Marzo!E31</f>
        <v>10.2</v>
      </c>
      <c r="F90" s="5">
        <f>Marzo!F31</f>
        <v>0</v>
      </c>
      <c r="H90">
        <v>11</v>
      </c>
      <c r="K90">
        <f t="shared" si="1"/>
        <v>10.6</v>
      </c>
    </row>
    <row r="91" spans="1:11" ht="14.25">
      <c r="A91" s="17">
        <f>Marzo!A32</f>
        <v>40268</v>
      </c>
      <c r="B91" s="5">
        <f>Marzo!B32</f>
        <v>3.3</v>
      </c>
      <c r="C91" s="5">
        <f>Marzo!C32</f>
        <v>16.3</v>
      </c>
      <c r="D91" s="5">
        <f>Marzo!D32</f>
        <v>1.8</v>
      </c>
      <c r="E91" s="5">
        <f>Marzo!E32</f>
        <v>8.3</v>
      </c>
      <c r="F91" s="5">
        <f>Marzo!F32</f>
        <v>0</v>
      </c>
      <c r="H91">
        <v>10</v>
      </c>
      <c r="K91">
        <f t="shared" si="1"/>
        <v>9.15</v>
      </c>
    </row>
    <row r="92" spans="1:11" ht="14.25">
      <c r="A92" s="22">
        <f>Aprile!A2</f>
        <v>40269</v>
      </c>
      <c r="B92" s="5">
        <f>Aprile!B2</f>
        <v>0.9</v>
      </c>
      <c r="C92" s="5">
        <f>Aprile!C2</f>
        <v>8.3</v>
      </c>
      <c r="D92" s="5">
        <f>Aprile!D2</f>
        <v>8.4</v>
      </c>
      <c r="E92" s="5">
        <f>Aprile!E2</f>
        <v>4.8</v>
      </c>
      <c r="F92" s="5">
        <f>Aprile!F2</f>
        <v>0</v>
      </c>
      <c r="H92">
        <v>12.2</v>
      </c>
      <c r="K92">
        <f t="shared" si="1"/>
        <v>8.5</v>
      </c>
    </row>
    <row r="93" spans="1:11" ht="14.25">
      <c r="A93" s="22">
        <f>Aprile!A3</f>
        <v>40270</v>
      </c>
      <c r="B93" s="5">
        <f>Aprile!B3</f>
        <v>-2</v>
      </c>
      <c r="C93" s="5">
        <f>Aprile!C3</f>
        <v>14.2</v>
      </c>
      <c r="D93" s="5">
        <f>Aprile!D3</f>
        <v>0</v>
      </c>
      <c r="E93" s="5">
        <f>Aprile!E3</f>
        <v>5.5</v>
      </c>
      <c r="F93" s="5">
        <f>Aprile!F3</f>
        <v>0</v>
      </c>
      <c r="H93">
        <v>12.1</v>
      </c>
      <c r="K93">
        <f t="shared" si="1"/>
        <v>8.8</v>
      </c>
    </row>
    <row r="94" spans="1:11" ht="14.25">
      <c r="A94" s="22">
        <f>Aprile!A4</f>
        <v>40271</v>
      </c>
      <c r="B94" s="5">
        <f>Aprile!B4</f>
        <v>0.1</v>
      </c>
      <c r="C94" s="5">
        <f>Aprile!C4</f>
        <v>11.4</v>
      </c>
      <c r="D94" s="5">
        <f>Aprile!D4</f>
        <v>10.2</v>
      </c>
      <c r="E94" s="5">
        <f>Aprile!E4</f>
        <v>5</v>
      </c>
      <c r="F94" s="5">
        <f>Aprile!F4</f>
        <v>0</v>
      </c>
      <c r="H94">
        <v>12.5</v>
      </c>
      <c r="K94">
        <f t="shared" si="1"/>
        <v>8.75</v>
      </c>
    </row>
    <row r="95" spans="1:11" ht="14.25">
      <c r="A95" s="22">
        <f>Aprile!A5</f>
        <v>40272</v>
      </c>
      <c r="B95" s="5">
        <f>Aprile!B5</f>
        <v>5.2</v>
      </c>
      <c r="C95" s="5">
        <f>Aprile!C5</f>
        <v>10.2</v>
      </c>
      <c r="D95" s="5">
        <f>Aprile!D5</f>
        <v>17.7</v>
      </c>
      <c r="E95" s="5">
        <f>Aprile!E5</f>
        <v>7.2</v>
      </c>
      <c r="F95" s="5">
        <f>Aprile!F5</f>
        <v>0</v>
      </c>
      <c r="H95">
        <v>12.3</v>
      </c>
      <c r="K95">
        <f t="shared" si="1"/>
        <v>9.75</v>
      </c>
    </row>
    <row r="96" spans="1:11" ht="14.25">
      <c r="A96" s="22">
        <f>Aprile!A6</f>
        <v>40273</v>
      </c>
      <c r="B96" s="5">
        <f>Aprile!B6</f>
        <v>2.7</v>
      </c>
      <c r="C96" s="5">
        <f>Aprile!C6</f>
        <v>17.6</v>
      </c>
      <c r="D96" s="5">
        <f>Aprile!D6</f>
        <v>0.3</v>
      </c>
      <c r="E96" s="5">
        <f>Aprile!E6</f>
        <v>10.9</v>
      </c>
      <c r="F96" s="5">
        <f>Aprile!F6</f>
        <v>0</v>
      </c>
      <c r="H96">
        <v>13</v>
      </c>
      <c r="K96">
        <f t="shared" si="1"/>
        <v>11.95</v>
      </c>
    </row>
    <row r="97" spans="1:11" ht="14.25">
      <c r="A97" s="22">
        <f>Aprile!A7</f>
        <v>40274</v>
      </c>
      <c r="B97" s="5">
        <f>Aprile!B7</f>
        <v>-0.1</v>
      </c>
      <c r="C97" s="5">
        <f>Aprile!C7</f>
        <v>18.4</v>
      </c>
      <c r="D97" s="5">
        <f>Aprile!D7</f>
        <v>0</v>
      </c>
      <c r="E97" s="5">
        <f>Aprile!E7</f>
        <v>8.7</v>
      </c>
      <c r="F97" s="5">
        <f>Aprile!F7</f>
        <v>0</v>
      </c>
      <c r="H97">
        <v>13</v>
      </c>
      <c r="K97">
        <f t="shared" si="1"/>
        <v>10.85</v>
      </c>
    </row>
    <row r="98" spans="1:11" ht="14.25">
      <c r="A98" s="22">
        <f>Aprile!A8</f>
        <v>40275</v>
      </c>
      <c r="B98" s="5">
        <f>Aprile!B8</f>
        <v>0.9</v>
      </c>
      <c r="C98" s="5">
        <f>Aprile!C8</f>
        <v>18.6</v>
      </c>
      <c r="D98" s="5">
        <f>Aprile!D8</f>
        <v>0</v>
      </c>
      <c r="E98" s="5">
        <f>Aprile!E8</f>
        <v>9.5</v>
      </c>
      <c r="F98" s="5">
        <f>Aprile!F8</f>
        <v>0</v>
      </c>
      <c r="H98">
        <v>12.8</v>
      </c>
      <c r="K98">
        <f t="shared" si="1"/>
        <v>11.15</v>
      </c>
    </row>
    <row r="99" spans="1:11" ht="14.25">
      <c r="A99" s="22">
        <f>Aprile!A9</f>
        <v>40276</v>
      </c>
      <c r="B99" s="5">
        <f>Aprile!B9</f>
        <v>2.3</v>
      </c>
      <c r="C99" s="5">
        <f>Aprile!C9</f>
        <v>19.9</v>
      </c>
      <c r="D99" s="5">
        <f>Aprile!D9</f>
        <v>0</v>
      </c>
      <c r="E99" s="5">
        <f>Aprile!E9</f>
        <v>10.9</v>
      </c>
      <c r="F99" s="5">
        <f>Aprile!F9</f>
        <v>0</v>
      </c>
      <c r="H99">
        <v>12.7</v>
      </c>
      <c r="K99">
        <f t="shared" si="1"/>
        <v>11.8</v>
      </c>
    </row>
    <row r="100" spans="1:11" ht="14.25">
      <c r="A100" s="22">
        <f>Aprile!A10</f>
        <v>40277</v>
      </c>
      <c r="B100" s="5">
        <f>Aprile!B10</f>
        <v>3.5</v>
      </c>
      <c r="C100" s="5">
        <f>Aprile!C10</f>
        <v>21.9</v>
      </c>
      <c r="D100" s="5">
        <f>Aprile!D10</f>
        <v>0</v>
      </c>
      <c r="E100" s="5">
        <f>Aprile!E10</f>
        <v>12.3</v>
      </c>
      <c r="F100" s="5">
        <f>Aprile!F10</f>
        <v>0</v>
      </c>
      <c r="H100">
        <v>13.8</v>
      </c>
      <c r="K100">
        <f t="shared" si="1"/>
        <v>13.05</v>
      </c>
    </row>
    <row r="101" spans="1:11" ht="14.25">
      <c r="A101" s="22">
        <f>Aprile!A11</f>
        <v>40278</v>
      </c>
      <c r="B101" s="5">
        <f>Aprile!B11</f>
        <v>3.3</v>
      </c>
      <c r="C101" s="5">
        <f>Aprile!C11</f>
        <v>21.8</v>
      </c>
      <c r="D101" s="5">
        <f>Aprile!D11</f>
        <v>0</v>
      </c>
      <c r="E101" s="5">
        <f>Aprile!E11</f>
        <v>13.5</v>
      </c>
      <c r="F101" s="5">
        <f>Aprile!F11</f>
        <v>0</v>
      </c>
      <c r="H101">
        <v>14.5</v>
      </c>
      <c r="K101">
        <f t="shared" si="1"/>
        <v>14</v>
      </c>
    </row>
    <row r="102" spans="1:11" ht="14.25">
      <c r="A102" s="22">
        <f>Aprile!A12</f>
        <v>40279</v>
      </c>
      <c r="B102" s="5">
        <f>Aprile!B12</f>
        <v>3.8</v>
      </c>
      <c r="C102" s="5">
        <f>Aprile!C12</f>
        <v>15.3</v>
      </c>
      <c r="D102" s="5">
        <f>Aprile!D12</f>
        <v>1.2</v>
      </c>
      <c r="E102" s="5">
        <f>Aprile!E12</f>
        <v>9.7</v>
      </c>
      <c r="F102" s="5">
        <f>Aprile!F12</f>
        <v>0</v>
      </c>
      <c r="H102">
        <v>14.3</v>
      </c>
      <c r="K102">
        <f t="shared" si="1"/>
        <v>12</v>
      </c>
    </row>
    <row r="103" spans="1:11" ht="14.25">
      <c r="A103" s="22">
        <f>Aprile!A13</f>
        <v>40280</v>
      </c>
      <c r="B103" s="5">
        <f>Aprile!B13</f>
        <v>0.3</v>
      </c>
      <c r="C103" s="5">
        <f>Aprile!C13</f>
        <v>15.3</v>
      </c>
      <c r="D103" s="5">
        <f>Aprile!D13</f>
        <v>0.6</v>
      </c>
      <c r="E103" s="5">
        <f>Aprile!E13</f>
        <v>7.2</v>
      </c>
      <c r="F103" s="5">
        <f>Aprile!F13</f>
        <v>0</v>
      </c>
      <c r="H103">
        <v>13.9</v>
      </c>
      <c r="K103">
        <f t="shared" si="1"/>
        <v>10.55</v>
      </c>
    </row>
    <row r="104" spans="1:11" ht="14.25">
      <c r="A104" s="22">
        <f>Aprile!A14</f>
        <v>40281</v>
      </c>
      <c r="B104" s="5">
        <f>Aprile!B14</f>
        <v>1.2</v>
      </c>
      <c r="C104" s="5">
        <f>Aprile!C14</f>
        <v>15</v>
      </c>
      <c r="D104" s="5">
        <f>Aprile!D14</f>
        <v>0</v>
      </c>
      <c r="E104" s="5">
        <f>Aprile!E14</f>
        <v>7.5</v>
      </c>
      <c r="F104" s="5">
        <f>Aprile!F14</f>
        <v>0</v>
      </c>
      <c r="H104">
        <v>14.7</v>
      </c>
      <c r="K104">
        <f t="shared" si="1"/>
        <v>11.1</v>
      </c>
    </row>
    <row r="105" spans="1:11" ht="14.25">
      <c r="A105" s="22">
        <f>Aprile!A15</f>
        <v>40282</v>
      </c>
      <c r="B105" s="5">
        <f>Aprile!B15</f>
        <v>1</v>
      </c>
      <c r="C105" s="5">
        <f>Aprile!C15</f>
        <v>17</v>
      </c>
      <c r="D105" s="5">
        <f>Aprile!D15</f>
        <v>0</v>
      </c>
      <c r="E105" s="5">
        <f>Aprile!E15</f>
        <v>10.4</v>
      </c>
      <c r="F105" s="5">
        <f>Aprile!F15</f>
        <v>0</v>
      </c>
      <c r="H105">
        <v>15</v>
      </c>
      <c r="K105">
        <f t="shared" si="1"/>
        <v>12.7</v>
      </c>
    </row>
    <row r="106" spans="1:11" ht="14.25">
      <c r="A106" s="22">
        <f>Aprile!A16</f>
        <v>40283</v>
      </c>
      <c r="B106" s="5">
        <f>Aprile!B16</f>
        <v>4.2</v>
      </c>
      <c r="C106" s="5">
        <f>Aprile!C16</f>
        <v>16.9</v>
      </c>
      <c r="D106" s="5">
        <f>Aprile!D16</f>
        <v>0</v>
      </c>
      <c r="E106" s="5">
        <f>Aprile!E16</f>
        <v>9.9</v>
      </c>
      <c r="F106" s="5">
        <f>Aprile!F16</f>
        <v>0</v>
      </c>
      <c r="H106">
        <v>15.6</v>
      </c>
      <c r="K106">
        <f t="shared" si="1"/>
        <v>12.75</v>
      </c>
    </row>
    <row r="107" spans="1:11" ht="14.25">
      <c r="A107" s="22">
        <f>Aprile!A17</f>
        <v>40284</v>
      </c>
      <c r="B107" s="5">
        <f>Aprile!B17</f>
        <v>2</v>
      </c>
      <c r="C107" s="5">
        <f>Aprile!C17</f>
        <v>17</v>
      </c>
      <c r="D107" s="5">
        <f>Aprile!D17</f>
        <v>0</v>
      </c>
      <c r="E107" s="5">
        <f>Aprile!E17</f>
        <v>9.4</v>
      </c>
      <c r="F107" s="5">
        <f>Aprile!F17</f>
        <v>0</v>
      </c>
      <c r="H107">
        <v>10</v>
      </c>
      <c r="K107">
        <f t="shared" si="1"/>
        <v>9.7</v>
      </c>
    </row>
    <row r="108" spans="1:11" ht="14.25">
      <c r="A108" s="22">
        <f>Aprile!A18</f>
        <v>40285</v>
      </c>
      <c r="B108" s="5">
        <f>Aprile!B18</f>
        <v>5.5</v>
      </c>
      <c r="C108" s="5">
        <f>Aprile!C18</f>
        <v>17</v>
      </c>
      <c r="D108" s="5">
        <f>Aprile!D18</f>
        <v>3.6</v>
      </c>
      <c r="E108" s="5">
        <f>Aprile!E18</f>
        <v>10.3</v>
      </c>
      <c r="F108" s="5">
        <f>Aprile!F18</f>
        <v>0</v>
      </c>
      <c r="H108">
        <v>10.6</v>
      </c>
      <c r="K108">
        <f t="shared" si="1"/>
        <v>10.45</v>
      </c>
    </row>
    <row r="109" spans="1:11" ht="14.25">
      <c r="A109" s="22">
        <f>Aprile!A19</f>
        <v>40286</v>
      </c>
      <c r="B109" s="5">
        <f>Aprile!B19</f>
        <v>8.7</v>
      </c>
      <c r="C109" s="5">
        <f>Aprile!C19</f>
        <v>15</v>
      </c>
      <c r="D109" s="5">
        <f>Aprile!D19</f>
        <v>11.7</v>
      </c>
      <c r="E109" s="5">
        <f>Aprile!E19</f>
        <v>10.8</v>
      </c>
      <c r="F109" s="5">
        <f>Aprile!F19</f>
        <v>0</v>
      </c>
      <c r="H109">
        <v>11.2</v>
      </c>
      <c r="K109">
        <f t="shared" si="1"/>
        <v>11</v>
      </c>
    </row>
    <row r="110" spans="1:11" ht="14.25">
      <c r="A110" s="22">
        <f>Aprile!A20</f>
        <v>40287</v>
      </c>
      <c r="B110" s="5">
        <f>Aprile!B20</f>
        <v>4.4</v>
      </c>
      <c r="C110" s="5">
        <f>Aprile!C20</f>
        <v>20.8</v>
      </c>
      <c r="D110" s="5">
        <f>Aprile!D20</f>
        <v>0</v>
      </c>
      <c r="E110" s="5">
        <f>Aprile!E20</f>
        <v>12.6</v>
      </c>
      <c r="F110" s="5">
        <f>Aprile!F20</f>
        <v>0</v>
      </c>
      <c r="H110">
        <v>11.5</v>
      </c>
      <c r="K110">
        <f t="shared" si="1"/>
        <v>12.05</v>
      </c>
    </row>
    <row r="111" spans="1:11" ht="14.25">
      <c r="A111" s="22">
        <f>Aprile!A21</f>
        <v>40288</v>
      </c>
      <c r="B111" s="5">
        <f>Aprile!B21</f>
        <v>3.1</v>
      </c>
      <c r="C111" s="5">
        <f>Aprile!C21</f>
        <v>22.8</v>
      </c>
      <c r="D111" s="5">
        <f>Aprile!D21</f>
        <v>0</v>
      </c>
      <c r="E111" s="5">
        <f>Aprile!E21</f>
        <v>13.5</v>
      </c>
      <c r="F111" s="5">
        <f>Aprile!F21</f>
        <v>0</v>
      </c>
      <c r="H111">
        <v>13</v>
      </c>
      <c r="K111">
        <f t="shared" si="1"/>
        <v>13.25</v>
      </c>
    </row>
    <row r="112" spans="1:11" ht="14.25">
      <c r="A112" s="22">
        <f>Aprile!A22</f>
        <v>40289</v>
      </c>
      <c r="B112" s="5">
        <f>Aprile!B22</f>
        <v>3.9</v>
      </c>
      <c r="C112" s="5">
        <f>Aprile!C22</f>
        <v>22.8</v>
      </c>
      <c r="D112" s="5">
        <f>Aprile!D22</f>
        <v>0</v>
      </c>
      <c r="E112" s="5">
        <f>Aprile!E22</f>
        <v>13.8</v>
      </c>
      <c r="F112" s="5">
        <f>Aprile!F22</f>
        <v>0</v>
      </c>
      <c r="H112">
        <v>13.4</v>
      </c>
      <c r="K112">
        <f t="shared" si="1"/>
        <v>13.600000000000001</v>
      </c>
    </row>
    <row r="113" spans="1:11" ht="14.25">
      <c r="A113" s="22">
        <f>Aprile!A23</f>
        <v>40290</v>
      </c>
      <c r="B113" s="5">
        <f>Aprile!B23</f>
        <v>4.2</v>
      </c>
      <c r="C113" s="5">
        <f>Aprile!C23</f>
        <v>21.3</v>
      </c>
      <c r="D113" s="5">
        <f>Aprile!D23</f>
        <v>0</v>
      </c>
      <c r="E113" s="5">
        <f>Aprile!E23</f>
        <v>13.5</v>
      </c>
      <c r="F113" s="5">
        <f>Aprile!F23</f>
        <v>0</v>
      </c>
      <c r="H113">
        <v>15.2</v>
      </c>
      <c r="K113">
        <f t="shared" si="1"/>
        <v>14.35</v>
      </c>
    </row>
    <row r="114" spans="1:11" ht="14.25">
      <c r="A114" s="22">
        <f>Aprile!A24</f>
        <v>40291</v>
      </c>
      <c r="B114" s="5">
        <f>Aprile!B24</f>
        <v>12.2</v>
      </c>
      <c r="C114" s="5">
        <f>Aprile!C24</f>
        <v>15.2</v>
      </c>
      <c r="D114" s="5">
        <f>Aprile!D24</f>
        <v>1.2</v>
      </c>
      <c r="E114" s="5">
        <f>Aprile!E24</f>
        <v>13.7</v>
      </c>
      <c r="F114" s="5">
        <f>Aprile!F24</f>
        <v>0</v>
      </c>
      <c r="H114">
        <v>14.1</v>
      </c>
      <c r="K114">
        <f t="shared" si="1"/>
        <v>13.899999999999999</v>
      </c>
    </row>
    <row r="115" spans="1:11" ht="14.25">
      <c r="A115" s="22">
        <f>Aprile!A25</f>
        <v>40292</v>
      </c>
      <c r="B115" s="5">
        <f>Aprile!B25</f>
        <v>10.3</v>
      </c>
      <c r="C115" s="5">
        <f>Aprile!C25</f>
        <v>18.6</v>
      </c>
      <c r="D115" s="5">
        <f>Aprile!D25</f>
        <v>1.2</v>
      </c>
      <c r="E115" s="5">
        <f>Aprile!E25</f>
        <v>14.7</v>
      </c>
      <c r="F115" s="5">
        <f>Aprile!F25</f>
        <v>0</v>
      </c>
      <c r="H115">
        <v>10.9</v>
      </c>
      <c r="K115">
        <f t="shared" si="1"/>
        <v>12.8</v>
      </c>
    </row>
    <row r="116" spans="1:11" ht="14.25">
      <c r="A116" s="22">
        <f>Aprile!A26</f>
        <v>40293</v>
      </c>
      <c r="B116" s="5">
        <f>Aprile!B26</f>
        <v>11.1</v>
      </c>
      <c r="C116" s="5">
        <f>Aprile!C26</f>
        <v>23.7</v>
      </c>
      <c r="D116" s="5">
        <f>Aprile!D26</f>
        <v>0.6</v>
      </c>
      <c r="E116" s="5">
        <f>Aprile!E26</f>
        <v>17.1</v>
      </c>
      <c r="F116" s="5">
        <f>Aprile!F26</f>
        <v>0</v>
      </c>
      <c r="H116">
        <v>12.7</v>
      </c>
      <c r="K116">
        <f t="shared" si="1"/>
        <v>14.9</v>
      </c>
    </row>
    <row r="117" spans="1:11" ht="14.25">
      <c r="A117" s="22">
        <f>Aprile!A27</f>
        <v>40294</v>
      </c>
      <c r="B117" s="5">
        <f>Aprile!B27</f>
        <v>9.7</v>
      </c>
      <c r="C117" s="5">
        <f>Aprile!C27</f>
        <v>24.9</v>
      </c>
      <c r="D117" s="5">
        <f>Aprile!D27</f>
        <v>3.6</v>
      </c>
      <c r="E117" s="5">
        <f>Aprile!E27</f>
        <v>16.4</v>
      </c>
      <c r="F117" s="5">
        <f>Aprile!F27</f>
        <v>0</v>
      </c>
      <c r="H117">
        <v>10.3</v>
      </c>
      <c r="K117">
        <f t="shared" si="1"/>
        <v>13.35</v>
      </c>
    </row>
    <row r="118" spans="1:11" ht="14.25">
      <c r="A118" s="22">
        <f>Aprile!A28</f>
        <v>40295</v>
      </c>
      <c r="B118" s="5">
        <f>Aprile!B28</f>
        <v>9.7</v>
      </c>
      <c r="C118" s="5">
        <f>Aprile!C28</f>
        <v>21.8</v>
      </c>
      <c r="D118" s="5">
        <f>Aprile!D28</f>
        <v>1.8</v>
      </c>
      <c r="E118" s="5">
        <f>Aprile!E28</f>
        <v>14.8</v>
      </c>
      <c r="F118" s="5">
        <f>Aprile!F28</f>
        <v>0</v>
      </c>
      <c r="H118">
        <v>10.5</v>
      </c>
      <c r="K118">
        <f t="shared" si="1"/>
        <v>12.65</v>
      </c>
    </row>
    <row r="119" spans="1:11" ht="14.25">
      <c r="A119" s="22">
        <f>Aprile!A29</f>
        <v>40296</v>
      </c>
      <c r="B119" s="5">
        <f>Aprile!B29</f>
        <v>6.3</v>
      </c>
      <c r="C119" s="5">
        <f>Aprile!C29</f>
        <v>23.6</v>
      </c>
      <c r="D119" s="5">
        <f>Aprile!D29</f>
        <v>0</v>
      </c>
      <c r="E119" s="5">
        <f>Aprile!E29</f>
        <v>15.4</v>
      </c>
      <c r="F119" s="5">
        <f>Aprile!F29</f>
        <v>0</v>
      </c>
      <c r="H119">
        <v>11.8</v>
      </c>
      <c r="K119">
        <f t="shared" si="1"/>
        <v>13.600000000000001</v>
      </c>
    </row>
    <row r="120" spans="1:11" ht="14.25">
      <c r="A120" s="22">
        <f>Aprile!A30</f>
        <v>40297</v>
      </c>
      <c r="B120" s="5">
        <f>Aprile!B30</f>
        <v>11.2</v>
      </c>
      <c r="C120" s="5">
        <f>Aprile!C30</f>
        <v>24.6</v>
      </c>
      <c r="D120" s="5">
        <f>Aprile!D30</f>
        <v>0</v>
      </c>
      <c r="E120" s="5">
        <f>Aprile!E30</f>
        <v>17.9</v>
      </c>
      <c r="F120" s="5">
        <f>Aprile!F30</f>
        <v>0</v>
      </c>
      <c r="H120">
        <v>11.2</v>
      </c>
      <c r="K120">
        <f t="shared" si="1"/>
        <v>14.549999999999999</v>
      </c>
    </row>
    <row r="121" spans="1:11" ht="14.25">
      <c r="A121" s="22">
        <f>Aprile!A31</f>
        <v>40298</v>
      </c>
      <c r="B121" s="5">
        <f>Aprile!B31</f>
        <v>11.7</v>
      </c>
      <c r="C121" s="5">
        <f>Aprile!C31</f>
        <v>24.4</v>
      </c>
      <c r="D121" s="5">
        <f>Aprile!D31</f>
        <v>0</v>
      </c>
      <c r="E121" s="5">
        <f>Aprile!E31</f>
        <v>18</v>
      </c>
      <c r="F121" s="5">
        <f>Aprile!F31</f>
        <v>0</v>
      </c>
      <c r="H121">
        <v>11.9</v>
      </c>
      <c r="K121">
        <f t="shared" si="1"/>
        <v>14.95</v>
      </c>
    </row>
    <row r="122" spans="1:11" ht="14.25">
      <c r="A122" s="16">
        <f>Maggio!A2</f>
        <v>40299</v>
      </c>
      <c r="B122" s="5">
        <f>Maggio!B2</f>
        <v>11.4</v>
      </c>
      <c r="C122" s="5">
        <f>Maggio!C2</f>
        <v>20.9</v>
      </c>
      <c r="D122" s="5">
        <f>Maggio!D2</f>
        <v>0.3</v>
      </c>
      <c r="E122" s="5">
        <f>Maggio!E2</f>
        <v>16.1</v>
      </c>
      <c r="F122" s="5">
        <f>Maggio!F2</f>
        <v>0</v>
      </c>
      <c r="H122">
        <v>14.2</v>
      </c>
      <c r="K122">
        <f t="shared" si="1"/>
        <v>15.15</v>
      </c>
    </row>
    <row r="123" spans="1:11" ht="14.25">
      <c r="A123" s="16">
        <f>Maggio!A3</f>
        <v>40300</v>
      </c>
      <c r="B123" s="5">
        <f>Maggio!B3</f>
        <v>12.4</v>
      </c>
      <c r="C123" s="5">
        <f>Maggio!C3</f>
        <v>15.3</v>
      </c>
      <c r="D123" s="5">
        <f>Maggio!D3</f>
        <v>11.7</v>
      </c>
      <c r="E123" s="5">
        <f>Maggio!E3</f>
        <v>13.7</v>
      </c>
      <c r="F123" s="5">
        <f>Maggio!F3</f>
        <v>0</v>
      </c>
      <c r="H123">
        <v>16</v>
      </c>
      <c r="K123">
        <f t="shared" si="1"/>
        <v>14.85</v>
      </c>
    </row>
    <row r="124" spans="1:11" ht="14.25">
      <c r="A124" s="16">
        <f>Maggio!A4</f>
        <v>40301</v>
      </c>
      <c r="B124" s="5">
        <f>Maggio!B4</f>
        <v>10.3</v>
      </c>
      <c r="C124" s="5">
        <f>Maggio!C4</f>
        <v>21.5</v>
      </c>
      <c r="D124" s="5">
        <f>Maggio!D4</f>
        <v>13.2</v>
      </c>
      <c r="E124" s="5">
        <f>Maggio!E4</f>
        <v>14.7</v>
      </c>
      <c r="F124" s="5">
        <f>Maggio!F4</f>
        <v>0</v>
      </c>
      <c r="H124">
        <v>15</v>
      </c>
      <c r="K124">
        <f t="shared" si="1"/>
        <v>14.85</v>
      </c>
    </row>
    <row r="125" spans="1:11" ht="14.25">
      <c r="A125" s="16">
        <f>Maggio!A5</f>
        <v>40302</v>
      </c>
      <c r="B125" s="5">
        <f>Maggio!B5</f>
        <v>10.1</v>
      </c>
      <c r="C125" s="5">
        <f>Maggio!C5</f>
        <v>15.7</v>
      </c>
      <c r="D125" s="5">
        <f>Maggio!D5</f>
        <v>15</v>
      </c>
      <c r="E125" s="5">
        <f>Maggio!E5</f>
        <v>12.9</v>
      </c>
      <c r="F125" s="5">
        <f>Maggio!F5</f>
        <v>0</v>
      </c>
      <c r="H125">
        <v>13.4</v>
      </c>
      <c r="K125">
        <f t="shared" si="1"/>
        <v>13.15</v>
      </c>
    </row>
    <row r="126" spans="1:11" ht="14.25">
      <c r="A126" s="16">
        <f>Maggio!A6</f>
        <v>40303</v>
      </c>
      <c r="B126" s="5">
        <f>Maggio!B6</f>
        <v>9.3</v>
      </c>
      <c r="C126" s="5">
        <f>Maggio!C6</f>
        <v>18</v>
      </c>
      <c r="D126" s="5">
        <f>Maggio!D6</f>
        <v>24.6</v>
      </c>
      <c r="E126" s="5">
        <f>Maggio!E6</f>
        <v>12.8</v>
      </c>
      <c r="F126" s="5">
        <f>Maggio!F6</f>
        <v>0</v>
      </c>
      <c r="H126">
        <v>11.9</v>
      </c>
      <c r="K126">
        <f t="shared" si="1"/>
        <v>12.350000000000001</v>
      </c>
    </row>
    <row r="127" spans="1:11" ht="14.25">
      <c r="A127" s="16">
        <f>Maggio!A7</f>
        <v>40304</v>
      </c>
      <c r="B127" s="5">
        <f>Maggio!B7</f>
        <v>5.6</v>
      </c>
      <c r="C127" s="5">
        <f>Maggio!C7</f>
        <v>17.9</v>
      </c>
      <c r="D127" s="5">
        <f>Maggio!D7</f>
        <v>5.1</v>
      </c>
      <c r="E127" s="5">
        <f>Maggio!E7</f>
        <v>10.4</v>
      </c>
      <c r="F127" s="5">
        <f>Maggio!F7</f>
        <v>0</v>
      </c>
      <c r="H127">
        <v>14.2</v>
      </c>
      <c r="K127">
        <f t="shared" si="1"/>
        <v>12.3</v>
      </c>
    </row>
    <row r="128" spans="1:11" ht="14.25">
      <c r="A128" s="16">
        <f>Maggio!A8</f>
        <v>40305</v>
      </c>
      <c r="B128" s="5">
        <f>Maggio!B8</f>
        <v>6</v>
      </c>
      <c r="C128" s="5">
        <f>Maggio!C8</f>
        <v>15.7</v>
      </c>
      <c r="D128" s="5">
        <f>Maggio!D8</f>
        <v>0</v>
      </c>
      <c r="E128" s="5">
        <f>Maggio!E8</f>
        <v>10.3</v>
      </c>
      <c r="F128" s="5">
        <f>Maggio!F8</f>
        <v>0</v>
      </c>
      <c r="H128">
        <v>15.7</v>
      </c>
      <c r="K128">
        <f t="shared" si="1"/>
        <v>13</v>
      </c>
    </row>
    <row r="129" spans="1:11" ht="14.25">
      <c r="A129" s="16">
        <f>Maggio!A9</f>
        <v>40306</v>
      </c>
      <c r="B129" s="5">
        <f>Maggio!B9</f>
        <v>7.4</v>
      </c>
      <c r="C129" s="5">
        <f>Maggio!C9</f>
        <v>17.4</v>
      </c>
      <c r="D129" s="5">
        <f>Maggio!D9</f>
        <v>1.2</v>
      </c>
      <c r="E129" s="5">
        <f>Maggio!E9</f>
        <v>12.4</v>
      </c>
      <c r="F129" s="5">
        <f>Maggio!F9</f>
        <v>0</v>
      </c>
      <c r="H129">
        <v>16.6</v>
      </c>
      <c r="K129">
        <f t="shared" si="1"/>
        <v>14.5</v>
      </c>
    </row>
    <row r="130" spans="1:11" ht="14.25">
      <c r="A130" s="16">
        <f>Maggio!A10</f>
        <v>40307</v>
      </c>
      <c r="B130" s="5">
        <f>Maggio!B10</f>
        <v>6.8</v>
      </c>
      <c r="C130" s="5">
        <f>Maggio!C10</f>
        <v>19.3</v>
      </c>
      <c r="D130" s="5">
        <f>Maggio!D10</f>
        <v>3.9</v>
      </c>
      <c r="E130" s="5">
        <f>Maggio!E10</f>
        <v>12.8</v>
      </c>
      <c r="F130" s="5">
        <f>Maggio!F10</f>
        <v>0</v>
      </c>
      <c r="H130">
        <v>16.7</v>
      </c>
      <c r="K130">
        <f t="shared" si="1"/>
        <v>14.75</v>
      </c>
    </row>
    <row r="131" spans="1:11" ht="14.25">
      <c r="A131" s="16">
        <f>Maggio!A11</f>
        <v>40308</v>
      </c>
      <c r="B131" s="5">
        <f>Maggio!B11</f>
        <v>10.5</v>
      </c>
      <c r="C131" s="5">
        <f>Maggio!C11</f>
        <v>19.5</v>
      </c>
      <c r="D131" s="5">
        <f>Maggio!D11</f>
        <v>6.6</v>
      </c>
      <c r="E131" s="5">
        <f>Maggio!E11</f>
        <v>13.4</v>
      </c>
      <c r="F131" s="5">
        <f>Maggio!F11</f>
        <v>0</v>
      </c>
      <c r="H131">
        <v>17.6</v>
      </c>
      <c r="K131">
        <f aca="true" t="shared" si="2" ref="K131:K194">AVERAGE(E131,H131)</f>
        <v>15.5</v>
      </c>
    </row>
    <row r="132" spans="1:11" ht="14.25">
      <c r="A132" s="16">
        <f>Maggio!A12</f>
        <v>40309</v>
      </c>
      <c r="B132" s="5">
        <f>Maggio!B12</f>
        <v>11.8</v>
      </c>
      <c r="C132" s="5">
        <f>Maggio!C12</f>
        <v>19.1</v>
      </c>
      <c r="D132" s="5">
        <f>Maggio!D12</f>
        <v>5.1</v>
      </c>
      <c r="E132" s="5">
        <f>Maggio!E12</f>
        <v>14.3</v>
      </c>
      <c r="F132" s="5">
        <f>Maggio!F12</f>
        <v>0</v>
      </c>
      <c r="H132">
        <v>17.5</v>
      </c>
      <c r="K132">
        <f t="shared" si="2"/>
        <v>15.9</v>
      </c>
    </row>
    <row r="133" spans="1:11" ht="14.25">
      <c r="A133" s="16">
        <f>Maggio!A13</f>
        <v>40310</v>
      </c>
      <c r="B133" s="5">
        <f>Maggio!B13</f>
        <v>11.9</v>
      </c>
      <c r="C133" s="5">
        <f>Maggio!C13</f>
        <v>17.8</v>
      </c>
      <c r="D133" s="5">
        <f>Maggio!D13</f>
        <v>15</v>
      </c>
      <c r="E133" s="5">
        <f>Maggio!E13</f>
        <v>13.9</v>
      </c>
      <c r="F133" s="5">
        <f>Maggio!F13</f>
        <v>0</v>
      </c>
      <c r="H133">
        <v>17.5</v>
      </c>
      <c r="K133">
        <f t="shared" si="2"/>
        <v>15.7</v>
      </c>
    </row>
    <row r="134" spans="1:11" ht="14.25">
      <c r="A134" s="16">
        <f>Maggio!A14</f>
        <v>40311</v>
      </c>
      <c r="B134" s="5">
        <f>Maggio!B14</f>
        <v>10.4</v>
      </c>
      <c r="C134" s="5">
        <f>Maggio!C14</f>
        <v>20.9</v>
      </c>
      <c r="D134" s="5">
        <f>Maggio!D14</f>
        <v>1.2</v>
      </c>
      <c r="E134" s="5">
        <f>Maggio!E14</f>
        <v>14.3</v>
      </c>
      <c r="F134" s="5">
        <f>Maggio!F14</f>
        <v>0</v>
      </c>
      <c r="H134">
        <v>17.5</v>
      </c>
      <c r="K134">
        <f t="shared" si="2"/>
        <v>15.9</v>
      </c>
    </row>
    <row r="135" spans="1:11" ht="14.25">
      <c r="A135" s="16">
        <f>Maggio!A15</f>
        <v>40312</v>
      </c>
      <c r="B135" s="5">
        <f>Maggio!B15</f>
        <v>8.3</v>
      </c>
      <c r="C135" s="5">
        <f>Maggio!C15</f>
        <v>20.7</v>
      </c>
      <c r="D135" s="5">
        <f>Maggio!D15</f>
        <v>11.1</v>
      </c>
      <c r="E135" s="5">
        <f>Maggio!E15</f>
        <v>14.7</v>
      </c>
      <c r="F135" s="5">
        <f>Maggio!F15</f>
        <v>0</v>
      </c>
      <c r="H135">
        <v>16.6</v>
      </c>
      <c r="K135">
        <f t="shared" si="2"/>
        <v>15.65</v>
      </c>
    </row>
    <row r="136" spans="1:11" ht="14.25">
      <c r="A136" s="16">
        <f>Maggio!A16</f>
        <v>40313</v>
      </c>
      <c r="B136" s="5">
        <f>Maggio!B16</f>
        <v>7.7</v>
      </c>
      <c r="C136" s="5">
        <f>Maggio!C16</f>
        <v>17.4</v>
      </c>
      <c r="D136" s="5">
        <f>Maggio!D16</f>
        <v>0</v>
      </c>
      <c r="E136" s="5">
        <f>Maggio!E16</f>
        <v>12.7</v>
      </c>
      <c r="F136" s="5">
        <f>Maggio!F16</f>
        <v>0</v>
      </c>
      <c r="H136">
        <v>14.6</v>
      </c>
      <c r="K136">
        <f t="shared" si="2"/>
        <v>13.649999999999999</v>
      </c>
    </row>
    <row r="137" spans="1:11" ht="14.25">
      <c r="A137" s="16">
        <f>Maggio!A17</f>
        <v>40314</v>
      </c>
      <c r="B137" s="5">
        <f>Maggio!B17</f>
        <v>9.4</v>
      </c>
      <c r="C137" s="5">
        <f>Maggio!C17</f>
        <v>22</v>
      </c>
      <c r="D137" s="5">
        <f>Maggio!D17</f>
        <v>0</v>
      </c>
      <c r="E137" s="5">
        <f>Maggio!E17</f>
        <v>16.2</v>
      </c>
      <c r="F137" s="5">
        <f>Maggio!F17</f>
        <v>0</v>
      </c>
      <c r="H137">
        <v>17.3</v>
      </c>
      <c r="K137">
        <f t="shared" si="2"/>
        <v>16.75</v>
      </c>
    </row>
    <row r="138" spans="1:11" ht="14.25">
      <c r="A138" s="16">
        <f>Maggio!A18</f>
        <v>40315</v>
      </c>
      <c r="B138" s="5">
        <f>Maggio!B18</f>
        <v>11</v>
      </c>
      <c r="C138" s="5">
        <f>Maggio!C18</f>
        <v>23.3</v>
      </c>
      <c r="D138" s="5">
        <f>Maggio!D18</f>
        <v>0</v>
      </c>
      <c r="E138" s="5">
        <f>Maggio!E18</f>
        <v>17.1</v>
      </c>
      <c r="F138" s="5">
        <f>Maggio!F18</f>
        <v>0</v>
      </c>
      <c r="H138">
        <v>18.4</v>
      </c>
      <c r="K138">
        <f t="shared" si="2"/>
        <v>17.75</v>
      </c>
    </row>
    <row r="139" spans="1:11" ht="14.25">
      <c r="A139" s="16">
        <f>Maggio!A19</f>
        <v>40316</v>
      </c>
      <c r="B139" s="5">
        <f>Maggio!B19</f>
        <v>6.1</v>
      </c>
      <c r="C139" s="5">
        <f>Maggio!C19</f>
        <v>23.2</v>
      </c>
      <c r="D139" s="5">
        <f>Maggio!D19</f>
        <v>0</v>
      </c>
      <c r="E139" s="5">
        <f>Maggio!E19</f>
        <v>16.3</v>
      </c>
      <c r="F139" s="5">
        <f>Maggio!F19</f>
        <v>0</v>
      </c>
      <c r="H139">
        <v>19.3</v>
      </c>
      <c r="K139">
        <f t="shared" si="2"/>
        <v>17.8</v>
      </c>
    </row>
    <row r="140" spans="1:11" ht="14.25">
      <c r="A140" s="16">
        <f>Maggio!A20</f>
        <v>40317</v>
      </c>
      <c r="B140" s="5">
        <f>Maggio!B20</f>
        <v>9.4</v>
      </c>
      <c r="C140" s="5">
        <f>Maggio!C20</f>
        <v>23.1</v>
      </c>
      <c r="D140" s="5">
        <f>Maggio!D20</f>
        <v>0</v>
      </c>
      <c r="E140" s="5">
        <f>Maggio!E20</f>
        <v>17.1</v>
      </c>
      <c r="F140" s="5">
        <f>Maggio!F20</f>
        <v>0</v>
      </c>
      <c r="H140">
        <v>20.1</v>
      </c>
      <c r="K140">
        <f t="shared" si="2"/>
        <v>18.6</v>
      </c>
    </row>
    <row r="141" spans="1:11" ht="14.25">
      <c r="A141" s="16">
        <f>Maggio!A21</f>
        <v>40318</v>
      </c>
      <c r="B141" s="5">
        <f>Maggio!B21</f>
        <v>5.8</v>
      </c>
      <c r="C141" s="5">
        <f>Maggio!C21</f>
        <v>23.9</v>
      </c>
      <c r="D141" s="5">
        <f>Maggio!D21</f>
        <v>0</v>
      </c>
      <c r="E141" s="5">
        <f>Maggio!E21</f>
        <v>16.9</v>
      </c>
      <c r="F141" s="5">
        <f>Maggio!F21</f>
        <v>0</v>
      </c>
      <c r="H141">
        <v>19.9</v>
      </c>
      <c r="K141">
        <f t="shared" si="2"/>
        <v>18.4</v>
      </c>
    </row>
    <row r="142" spans="1:11" ht="14.25">
      <c r="A142" s="16">
        <f>Maggio!A22</f>
        <v>40319</v>
      </c>
      <c r="B142" s="5">
        <f>Maggio!B22</f>
        <v>5.6</v>
      </c>
      <c r="C142" s="5">
        <f>Maggio!C22</f>
        <v>26.3</v>
      </c>
      <c r="D142" s="5">
        <f>Maggio!D22</f>
        <v>0</v>
      </c>
      <c r="E142" s="5">
        <f>Maggio!E22</f>
        <v>16.2</v>
      </c>
      <c r="F142" s="5">
        <f>Maggio!F22</f>
        <v>0</v>
      </c>
      <c r="H142">
        <v>20.2</v>
      </c>
      <c r="K142">
        <f t="shared" si="2"/>
        <v>18.2</v>
      </c>
    </row>
    <row r="143" spans="1:11" ht="14.25">
      <c r="A143" s="16">
        <f>Maggio!A23</f>
        <v>40320</v>
      </c>
      <c r="B143" s="5">
        <f>Maggio!B23</f>
        <v>6.8</v>
      </c>
      <c r="C143" s="5">
        <f>Maggio!C23</f>
        <v>26.7</v>
      </c>
      <c r="D143" s="5">
        <f>Maggio!D23</f>
        <v>0</v>
      </c>
      <c r="E143" s="5">
        <f>Maggio!E23</f>
        <v>17.3</v>
      </c>
      <c r="F143" s="5">
        <f>Maggio!F23</f>
        <v>0</v>
      </c>
      <c r="H143">
        <v>20.6</v>
      </c>
      <c r="K143">
        <f t="shared" si="2"/>
        <v>18.950000000000003</v>
      </c>
    </row>
    <row r="144" spans="1:11" ht="14.25">
      <c r="A144" s="16">
        <f>Maggio!A24</f>
        <v>40321</v>
      </c>
      <c r="B144" s="5">
        <f>Maggio!B24</f>
        <v>8.9</v>
      </c>
      <c r="C144" s="5">
        <f>Maggio!C24</f>
        <v>27.3</v>
      </c>
      <c r="D144" s="5">
        <f>Maggio!D24</f>
        <v>0</v>
      </c>
      <c r="E144" s="5">
        <f>Maggio!E24</f>
        <v>17.9</v>
      </c>
      <c r="F144" s="5">
        <f>Maggio!F24</f>
        <v>0</v>
      </c>
      <c r="H144">
        <v>21</v>
      </c>
      <c r="K144">
        <f t="shared" si="2"/>
        <v>19.45</v>
      </c>
    </row>
    <row r="145" spans="1:11" ht="14.25">
      <c r="A145" s="16">
        <f>Maggio!A25</f>
        <v>40322</v>
      </c>
      <c r="B145" s="5">
        <f>Maggio!B25</f>
        <v>10</v>
      </c>
      <c r="C145" s="5">
        <f>Maggio!C25</f>
        <v>28</v>
      </c>
      <c r="D145" s="5">
        <f>Maggio!D25</f>
        <v>0</v>
      </c>
      <c r="E145" s="5">
        <f>Maggio!E25</f>
        <v>19.7</v>
      </c>
      <c r="F145" s="5">
        <f>Maggio!F25</f>
        <v>0</v>
      </c>
      <c r="H145">
        <v>23</v>
      </c>
      <c r="K145">
        <f t="shared" si="2"/>
        <v>21.35</v>
      </c>
    </row>
    <row r="146" spans="1:11" ht="14.25">
      <c r="A146" s="16">
        <f>Maggio!A26</f>
        <v>40323</v>
      </c>
      <c r="B146" s="5">
        <f>Maggio!B26</f>
        <v>10.4</v>
      </c>
      <c r="C146" s="5">
        <f>Maggio!C26</f>
        <v>28.9</v>
      </c>
      <c r="D146" s="5">
        <f>Maggio!D26</f>
        <v>0</v>
      </c>
      <c r="E146" s="5">
        <f>Maggio!E26</f>
        <v>20.1</v>
      </c>
      <c r="F146" s="5">
        <f>Maggio!F26</f>
        <v>0</v>
      </c>
      <c r="H146">
        <v>24.3</v>
      </c>
      <c r="K146">
        <f t="shared" si="2"/>
        <v>22.200000000000003</v>
      </c>
    </row>
    <row r="147" spans="1:11" ht="14.25">
      <c r="A147" s="16">
        <f>Maggio!A27</f>
        <v>40324</v>
      </c>
      <c r="B147" s="5">
        <f>Maggio!B27</f>
        <v>12.9</v>
      </c>
      <c r="C147" s="5">
        <f>Maggio!C27</f>
        <v>24.3</v>
      </c>
      <c r="D147" s="5">
        <f>Maggio!D27</f>
        <v>0</v>
      </c>
      <c r="E147" s="5">
        <f>Maggio!E27</f>
        <v>18.3</v>
      </c>
      <c r="F147" s="5">
        <f>Maggio!F27</f>
        <v>0</v>
      </c>
      <c r="H147">
        <v>22.5</v>
      </c>
      <c r="K147">
        <f t="shared" si="2"/>
        <v>20.4</v>
      </c>
    </row>
    <row r="148" spans="1:11" ht="14.25">
      <c r="A148" s="16">
        <f>Maggio!A28</f>
        <v>40325</v>
      </c>
      <c r="B148" s="5">
        <f>Maggio!B28</f>
        <v>11.1</v>
      </c>
      <c r="C148" s="5">
        <f>Maggio!C28</f>
        <v>22.7</v>
      </c>
      <c r="D148" s="5">
        <f>Maggio!D28</f>
        <v>5.1</v>
      </c>
      <c r="E148" s="5">
        <f>Maggio!E28</f>
        <v>16.4</v>
      </c>
      <c r="F148" s="5">
        <f>Maggio!F28</f>
        <v>0</v>
      </c>
      <c r="H148">
        <v>20.9</v>
      </c>
      <c r="K148">
        <f t="shared" si="2"/>
        <v>18.65</v>
      </c>
    </row>
    <row r="149" spans="1:11" ht="14.25">
      <c r="A149" s="16">
        <f>Maggio!A29</f>
        <v>40326</v>
      </c>
      <c r="B149" s="5">
        <f>Maggio!B29</f>
        <v>9</v>
      </c>
      <c r="C149" s="5">
        <f>Maggio!C29</f>
        <v>21.6</v>
      </c>
      <c r="D149" s="5">
        <f>Maggio!D29</f>
        <v>0</v>
      </c>
      <c r="E149" s="5">
        <f>Maggio!E29</f>
        <v>15.4</v>
      </c>
      <c r="F149" s="5">
        <f>Maggio!F29</f>
        <v>0</v>
      </c>
      <c r="H149">
        <v>18</v>
      </c>
      <c r="K149">
        <f t="shared" si="2"/>
        <v>16.7</v>
      </c>
    </row>
    <row r="150" spans="1:11" ht="14.25">
      <c r="A150" s="16">
        <f>Maggio!A30</f>
        <v>40327</v>
      </c>
      <c r="B150" s="5">
        <f>Maggio!B30</f>
        <v>10.1</v>
      </c>
      <c r="C150" s="5">
        <f>Maggio!C30</f>
        <v>24.4</v>
      </c>
      <c r="D150" s="5">
        <f>Maggio!D30</f>
        <v>0.9</v>
      </c>
      <c r="E150" s="5">
        <f>Maggio!E30</f>
        <v>16.8</v>
      </c>
      <c r="F150" s="5">
        <f>Maggio!F30</f>
        <v>0</v>
      </c>
      <c r="H150">
        <v>19.3</v>
      </c>
      <c r="K150">
        <f t="shared" si="2"/>
        <v>18.05</v>
      </c>
    </row>
    <row r="151" spans="1:11" ht="14.25">
      <c r="A151" s="16">
        <f>Maggio!A31</f>
        <v>40328</v>
      </c>
      <c r="B151" s="5">
        <f>Maggio!B31</f>
        <v>14.7</v>
      </c>
      <c r="C151" s="5">
        <f>Maggio!C31</f>
        <v>23.6</v>
      </c>
      <c r="D151" s="5">
        <f>Maggio!D31</f>
        <v>2.1</v>
      </c>
      <c r="E151" s="5">
        <f>Maggio!E31</f>
        <v>17.3</v>
      </c>
      <c r="F151" s="5">
        <f>Maggio!F31</f>
        <v>0</v>
      </c>
      <c r="H151">
        <v>16.8</v>
      </c>
      <c r="K151">
        <f t="shared" si="2"/>
        <v>17.05</v>
      </c>
    </row>
    <row r="152" spans="1:11" ht="14.25">
      <c r="A152" s="16">
        <f>Maggio!A32</f>
        <v>40329</v>
      </c>
      <c r="B152" s="5">
        <f>Maggio!B32</f>
        <v>11</v>
      </c>
      <c r="C152" s="5">
        <f>Maggio!C32</f>
        <v>23.4</v>
      </c>
      <c r="D152" s="5">
        <f>Maggio!D32</f>
        <v>0</v>
      </c>
      <c r="E152" s="5">
        <f>Maggio!E32</f>
        <v>20.1</v>
      </c>
      <c r="F152" s="5">
        <f>Maggio!F32</f>
        <v>0</v>
      </c>
      <c r="H152">
        <v>12.8</v>
      </c>
      <c r="K152">
        <f t="shared" si="2"/>
        <v>16.450000000000003</v>
      </c>
    </row>
    <row r="153" spans="1:11" ht="14.25">
      <c r="A153" s="22">
        <f>Giugno!A2</f>
        <v>40330</v>
      </c>
      <c r="B153" s="5">
        <f>Giugno!B2</f>
        <v>6.3</v>
      </c>
      <c r="C153" s="5">
        <f>Giugno!C2</f>
        <v>27.4</v>
      </c>
      <c r="D153" s="5">
        <f>Giugno!D2</f>
        <v>0</v>
      </c>
      <c r="E153" s="5">
        <f>Giugno!E2</f>
        <v>17.9</v>
      </c>
      <c r="F153" s="5">
        <f>Giugno!F2</f>
        <v>0</v>
      </c>
      <c r="H153">
        <v>16.5</v>
      </c>
      <c r="K153">
        <f t="shared" si="2"/>
        <v>17.2</v>
      </c>
    </row>
    <row r="154" spans="1:11" ht="14.25">
      <c r="A154" s="22">
        <f>Giugno!A3</f>
        <v>40331</v>
      </c>
      <c r="B154" s="5">
        <f>Giugno!B3</f>
        <v>14.3</v>
      </c>
      <c r="C154" s="5">
        <f>Giugno!C3</f>
        <v>27.5</v>
      </c>
      <c r="D154" s="5">
        <f>Giugno!D3</f>
        <v>0</v>
      </c>
      <c r="E154" s="5">
        <f>Giugno!E3</f>
        <v>21</v>
      </c>
      <c r="F154" s="5">
        <f>Giugno!F3</f>
        <v>0</v>
      </c>
      <c r="H154">
        <v>18.7</v>
      </c>
      <c r="K154">
        <f t="shared" si="2"/>
        <v>19.85</v>
      </c>
    </row>
    <row r="155" spans="1:11" ht="14.25">
      <c r="A155" s="22">
        <f>Giugno!A4</f>
        <v>40332</v>
      </c>
      <c r="B155" s="5">
        <f>Giugno!B4</f>
        <v>11.9</v>
      </c>
      <c r="C155" s="5">
        <f>Giugno!C4</f>
        <v>25.4</v>
      </c>
      <c r="D155" s="5">
        <f>Giugno!D4</f>
        <v>0</v>
      </c>
      <c r="E155" s="5">
        <f>Giugno!E4</f>
        <v>18.8</v>
      </c>
      <c r="F155" s="5">
        <f>Giugno!F4</f>
        <v>0</v>
      </c>
      <c r="H155">
        <v>20.2</v>
      </c>
      <c r="K155">
        <f t="shared" si="2"/>
        <v>19.5</v>
      </c>
    </row>
    <row r="156" spans="1:11" ht="14.25">
      <c r="A156" s="22">
        <f>Giugno!A5</f>
        <v>40333</v>
      </c>
      <c r="B156" s="5">
        <f>Giugno!B5</f>
        <v>12.1</v>
      </c>
      <c r="C156" s="5">
        <f>Giugno!C5</f>
        <v>28.6</v>
      </c>
      <c r="D156" s="5">
        <f>Giugno!D5</f>
        <v>0</v>
      </c>
      <c r="E156" s="5">
        <f>Giugno!E5</f>
        <v>20.9</v>
      </c>
      <c r="F156" s="5">
        <f>Giugno!F5</f>
        <v>0</v>
      </c>
      <c r="H156">
        <v>19.6</v>
      </c>
      <c r="K156">
        <f t="shared" si="2"/>
        <v>20.25</v>
      </c>
    </row>
    <row r="157" spans="1:11" ht="14.25">
      <c r="A157" s="22">
        <f>Giugno!A6</f>
        <v>40334</v>
      </c>
      <c r="B157" s="5">
        <f>Giugno!B6</f>
        <v>12.5</v>
      </c>
      <c r="C157" s="5">
        <f>Giugno!C6</f>
        <v>28.6</v>
      </c>
      <c r="D157" s="5">
        <f>Giugno!D6</f>
        <v>0</v>
      </c>
      <c r="E157" s="5">
        <f>Giugno!E6</f>
        <v>21.3</v>
      </c>
      <c r="F157" s="5">
        <f>Giugno!F6</f>
        <v>0</v>
      </c>
      <c r="H157">
        <v>18.8</v>
      </c>
      <c r="K157">
        <f t="shared" si="2"/>
        <v>20.05</v>
      </c>
    </row>
    <row r="158" spans="1:11" ht="14.25">
      <c r="A158" s="22">
        <f>Giugno!A7</f>
        <v>40335</v>
      </c>
      <c r="B158" s="5">
        <f>Giugno!B7</f>
        <v>14.9</v>
      </c>
      <c r="C158" s="5">
        <f>Giugno!C7</f>
        <v>29.5</v>
      </c>
      <c r="D158" s="5">
        <f>Giugno!D7</f>
        <v>0</v>
      </c>
      <c r="E158" s="5">
        <f>Giugno!E7</f>
        <v>22.3</v>
      </c>
      <c r="F158" s="5">
        <f>Giugno!F7</f>
        <v>0</v>
      </c>
      <c r="H158">
        <v>18</v>
      </c>
      <c r="K158">
        <f t="shared" si="2"/>
        <v>20.15</v>
      </c>
    </row>
    <row r="159" spans="1:11" ht="14.25">
      <c r="A159" s="22">
        <f>Giugno!A8</f>
        <v>40336</v>
      </c>
      <c r="B159" s="5">
        <f>Giugno!B8</f>
        <v>16.4</v>
      </c>
      <c r="C159" s="5">
        <f>Giugno!C8</f>
        <v>24.8</v>
      </c>
      <c r="D159" s="5">
        <f>Giugno!D8</f>
        <v>4.8</v>
      </c>
      <c r="E159" s="5">
        <f>Giugno!E8</f>
        <v>20.4</v>
      </c>
      <c r="F159" s="5">
        <f>Giugno!F8</f>
        <v>0</v>
      </c>
      <c r="H159">
        <v>17.7</v>
      </c>
      <c r="K159">
        <f t="shared" si="2"/>
        <v>19.049999999999997</v>
      </c>
    </row>
    <row r="160" spans="1:11" ht="14.25">
      <c r="A160" s="22">
        <f>Giugno!A9</f>
        <v>40337</v>
      </c>
      <c r="B160" s="5">
        <f>Giugno!B9</f>
        <v>17</v>
      </c>
      <c r="C160" s="5">
        <f>Giugno!C9</f>
        <v>25.9</v>
      </c>
      <c r="D160" s="5">
        <f>Giugno!D9</f>
        <v>0.3</v>
      </c>
      <c r="E160" s="5">
        <f>Giugno!E9</f>
        <v>21.2</v>
      </c>
      <c r="F160" s="5">
        <f>Giugno!F9</f>
        <v>0</v>
      </c>
      <c r="H160">
        <v>18.1</v>
      </c>
      <c r="K160">
        <f t="shared" si="2"/>
        <v>19.65</v>
      </c>
    </row>
    <row r="161" spans="1:11" ht="14.25">
      <c r="A161" s="22">
        <f>Giugno!A10</f>
        <v>40338</v>
      </c>
      <c r="B161" s="5">
        <f>Giugno!B10</f>
        <v>17.1</v>
      </c>
      <c r="C161" s="5">
        <f>Giugno!C10</f>
        <v>28.4</v>
      </c>
      <c r="D161" s="5">
        <f>Giugno!D10</f>
        <v>0.6</v>
      </c>
      <c r="E161" s="5">
        <f>Giugno!E10</f>
        <v>21.9</v>
      </c>
      <c r="F161" s="5">
        <f>Giugno!F10</f>
        <v>0</v>
      </c>
      <c r="H161">
        <v>15.8</v>
      </c>
      <c r="K161">
        <f t="shared" si="2"/>
        <v>18.85</v>
      </c>
    </row>
    <row r="162" spans="1:11" ht="14.25">
      <c r="A162" s="22">
        <f>Giugno!A11</f>
        <v>40339</v>
      </c>
      <c r="B162" s="5">
        <f>Giugno!B11</f>
        <v>17.3</v>
      </c>
      <c r="C162" s="5">
        <f>Giugno!C11</f>
        <v>30.6</v>
      </c>
      <c r="D162" s="5">
        <f>Giugno!D11</f>
        <v>2.7</v>
      </c>
      <c r="E162" s="5">
        <f>Giugno!E11</f>
        <v>22.9</v>
      </c>
      <c r="F162" s="5">
        <f>Giugno!F11</f>
        <v>0</v>
      </c>
      <c r="H162">
        <v>18.2</v>
      </c>
      <c r="K162">
        <f t="shared" si="2"/>
        <v>20.549999999999997</v>
      </c>
    </row>
    <row r="163" spans="1:11" ht="14.25">
      <c r="A163" s="22">
        <f>Giugno!A12</f>
        <v>40340</v>
      </c>
      <c r="B163" s="5">
        <f>Giugno!B12</f>
        <v>17.6</v>
      </c>
      <c r="C163" s="5">
        <f>Giugno!C12</f>
        <v>30.6</v>
      </c>
      <c r="D163" s="5">
        <f>Giugno!D12</f>
        <v>0</v>
      </c>
      <c r="E163" s="5">
        <f>Giugno!E12</f>
        <v>24.1</v>
      </c>
      <c r="F163" s="5">
        <f>Giugno!F12</f>
        <v>0</v>
      </c>
      <c r="H163">
        <v>19.4</v>
      </c>
      <c r="K163">
        <f t="shared" si="2"/>
        <v>21.75</v>
      </c>
    </row>
    <row r="164" spans="1:11" ht="14.25">
      <c r="A164" s="22">
        <f>Giugno!A13</f>
        <v>40341</v>
      </c>
      <c r="B164" s="5">
        <f>Giugno!B13</f>
        <v>15.9</v>
      </c>
      <c r="C164" s="5">
        <f>Giugno!C13</f>
        <v>29.1</v>
      </c>
      <c r="D164" s="5">
        <f>Giugno!D13</f>
        <v>2.7</v>
      </c>
      <c r="E164" s="5">
        <f>Giugno!E13</f>
        <v>22.7</v>
      </c>
      <c r="F164" s="5">
        <f>Giugno!F13</f>
        <v>0</v>
      </c>
      <c r="H164">
        <v>20.8</v>
      </c>
      <c r="K164">
        <f t="shared" si="2"/>
        <v>21.75</v>
      </c>
    </row>
    <row r="165" spans="1:11" ht="14.25">
      <c r="A165" s="22">
        <f>Giugno!A14</f>
        <v>40342</v>
      </c>
      <c r="B165" s="5">
        <f>Giugno!B14</f>
        <v>19.1</v>
      </c>
      <c r="C165" s="5">
        <f>Giugno!C14</f>
        <v>27.1</v>
      </c>
      <c r="D165" s="5">
        <f>Giugno!D14</f>
        <v>13.8</v>
      </c>
      <c r="E165" s="5">
        <f>Giugno!E14</f>
        <v>23.1</v>
      </c>
      <c r="F165" s="5">
        <f>Giugno!F14</f>
        <v>0</v>
      </c>
      <c r="H165">
        <v>21</v>
      </c>
      <c r="K165">
        <f t="shared" si="2"/>
        <v>22.05</v>
      </c>
    </row>
    <row r="166" spans="1:11" ht="14.25">
      <c r="A166" s="22">
        <f>Giugno!A15</f>
        <v>40343</v>
      </c>
      <c r="B166" s="5">
        <f>Giugno!B15</f>
        <v>18.5</v>
      </c>
      <c r="C166" s="5">
        <f>Giugno!C15</f>
        <v>26.5</v>
      </c>
      <c r="D166" s="5">
        <f>Giugno!D15</f>
        <v>0</v>
      </c>
      <c r="E166" s="5">
        <f>Giugno!E15</f>
        <v>22.5</v>
      </c>
      <c r="F166" s="5">
        <f>Giugno!F15</f>
        <v>0</v>
      </c>
      <c r="H166">
        <v>22.7</v>
      </c>
      <c r="K166">
        <f t="shared" si="2"/>
        <v>22.6</v>
      </c>
    </row>
    <row r="167" spans="1:11" ht="14.25">
      <c r="A167" s="22">
        <f>Giugno!A16</f>
        <v>40344</v>
      </c>
      <c r="B167" s="5">
        <f>Giugno!B16</f>
        <v>16.3</v>
      </c>
      <c r="C167" s="5">
        <f>Giugno!C16</f>
        <v>22.8</v>
      </c>
      <c r="D167" s="5">
        <f>Giugno!D16</f>
        <v>2.3999999999999986</v>
      </c>
      <c r="E167" s="5">
        <f>Giugno!E16</f>
        <v>19</v>
      </c>
      <c r="F167" s="5">
        <f>Giugno!F16</f>
        <v>0</v>
      </c>
      <c r="H167">
        <v>24.1</v>
      </c>
      <c r="K167">
        <f t="shared" si="2"/>
        <v>21.55</v>
      </c>
    </row>
    <row r="168" spans="1:11" ht="14.25">
      <c r="A168" s="22">
        <f>Giugno!A17</f>
        <v>40345</v>
      </c>
      <c r="B168" s="5">
        <f>Giugno!B17</f>
        <v>16.9</v>
      </c>
      <c r="C168" s="5">
        <f>Giugno!C17</f>
        <v>21.4</v>
      </c>
      <c r="D168" s="5">
        <f>Giugno!D17</f>
        <v>10.2</v>
      </c>
      <c r="E168" s="5">
        <f>Giugno!E17</f>
        <v>18.4</v>
      </c>
      <c r="F168" s="5">
        <f>Giugno!F17</f>
        <v>0</v>
      </c>
      <c r="H168">
        <v>24.8</v>
      </c>
      <c r="K168">
        <f t="shared" si="2"/>
        <v>21.6</v>
      </c>
    </row>
    <row r="169" spans="1:11" ht="14.25">
      <c r="A169" s="22">
        <f>Giugno!A18</f>
        <v>40346</v>
      </c>
      <c r="B169" s="5">
        <f>Giugno!B18</f>
        <v>14.6</v>
      </c>
      <c r="C169" s="5">
        <f>Giugno!C18</f>
        <v>22.1</v>
      </c>
      <c r="D169" s="5">
        <f>Giugno!D18</f>
        <v>14.4</v>
      </c>
      <c r="E169" s="5">
        <f>Giugno!E18</f>
        <v>16.9</v>
      </c>
      <c r="F169" s="5">
        <f>Giugno!F18</f>
        <v>0</v>
      </c>
      <c r="H169">
        <v>21</v>
      </c>
      <c r="K169">
        <f t="shared" si="2"/>
        <v>18.95</v>
      </c>
    </row>
    <row r="170" spans="1:11" ht="14.25">
      <c r="A170" s="22">
        <f>Giugno!A19</f>
        <v>40347</v>
      </c>
      <c r="B170" s="5">
        <f>Giugno!B19</f>
        <v>12.4</v>
      </c>
      <c r="C170" s="5">
        <f>Giugno!C19</f>
        <v>23.7</v>
      </c>
      <c r="D170" s="5">
        <f>Giugno!D19</f>
        <v>2.0999999999999996</v>
      </c>
      <c r="E170" s="5">
        <f>Giugno!E19</f>
        <v>18.7</v>
      </c>
      <c r="F170" s="5">
        <f>Giugno!F19</f>
        <v>0</v>
      </c>
      <c r="H170">
        <v>22</v>
      </c>
      <c r="K170">
        <f t="shared" si="2"/>
        <v>20.35</v>
      </c>
    </row>
    <row r="171" spans="1:11" ht="14.25">
      <c r="A171" s="22">
        <f>Giugno!A20</f>
        <v>40348</v>
      </c>
      <c r="B171" s="5">
        <f>Giugno!B20</f>
        <v>10.2</v>
      </c>
      <c r="C171" s="5">
        <f>Giugno!C20</f>
        <v>23.9</v>
      </c>
      <c r="D171" s="5">
        <f>Giugno!D20</f>
        <v>5.1</v>
      </c>
      <c r="E171" s="5">
        <f>Giugno!E20</f>
        <v>16.3</v>
      </c>
      <c r="F171" s="5">
        <f>Giugno!F20</f>
        <v>0</v>
      </c>
      <c r="H171">
        <v>21.4</v>
      </c>
      <c r="K171">
        <f t="shared" si="2"/>
        <v>18.85</v>
      </c>
    </row>
    <row r="172" spans="1:11" ht="14.25">
      <c r="A172" s="22">
        <f>Giugno!A21</f>
        <v>40349</v>
      </c>
      <c r="B172" s="5">
        <f>Giugno!B21</f>
        <v>11.3</v>
      </c>
      <c r="C172" s="5">
        <f>Giugno!C21</f>
        <v>16.4</v>
      </c>
      <c r="D172" s="5">
        <f>Giugno!D21</f>
        <v>5.1</v>
      </c>
      <c r="E172" s="5">
        <f>Giugno!E21</f>
        <v>13.9</v>
      </c>
      <c r="F172" s="5">
        <f>Giugno!F21</f>
        <v>0</v>
      </c>
      <c r="H172">
        <v>18</v>
      </c>
      <c r="K172">
        <f t="shared" si="2"/>
        <v>15.95</v>
      </c>
    </row>
    <row r="173" spans="1:11" ht="14.25">
      <c r="A173" s="22">
        <f>Giugno!A22</f>
        <v>40350</v>
      </c>
      <c r="B173" s="5">
        <f>Giugno!B22</f>
        <v>10.2</v>
      </c>
      <c r="C173" s="5">
        <f>Giugno!C22</f>
        <v>24.1</v>
      </c>
      <c r="D173" s="5">
        <f>Giugno!D22</f>
        <v>0</v>
      </c>
      <c r="E173" s="5">
        <f>Giugno!E22</f>
        <v>16.6</v>
      </c>
      <c r="F173" s="5">
        <f>Giugno!F22</f>
        <v>0</v>
      </c>
      <c r="H173">
        <v>17.5</v>
      </c>
      <c r="K173">
        <f t="shared" si="2"/>
        <v>17.05</v>
      </c>
    </row>
    <row r="174" spans="1:11" ht="14.25">
      <c r="A174" s="22">
        <f>Giugno!A23</f>
        <v>40351</v>
      </c>
      <c r="B174" s="5">
        <f>Giugno!B23</f>
        <v>7.5</v>
      </c>
      <c r="C174" s="5">
        <f>Giugno!C23</f>
        <v>25.3</v>
      </c>
      <c r="D174" s="5">
        <f>Giugno!D23</f>
        <v>0.3</v>
      </c>
      <c r="E174" s="5">
        <f>Giugno!E23</f>
        <v>17.6</v>
      </c>
      <c r="F174" s="5">
        <f>Giugno!F23</f>
        <v>0</v>
      </c>
      <c r="H174">
        <v>16.7</v>
      </c>
      <c r="K174">
        <f t="shared" si="2"/>
        <v>17.15</v>
      </c>
    </row>
    <row r="175" spans="1:11" ht="14.25">
      <c r="A175" s="22">
        <f>Giugno!A24</f>
        <v>40352</v>
      </c>
      <c r="B175" s="5">
        <f>Giugno!B24</f>
        <v>12.7</v>
      </c>
      <c r="C175" s="5">
        <f>Giugno!C24</f>
        <v>25.9</v>
      </c>
      <c r="D175" s="5">
        <f>Giugno!D24</f>
        <v>0</v>
      </c>
      <c r="E175" s="5">
        <f>Giugno!E24</f>
        <v>19.2</v>
      </c>
      <c r="F175" s="5">
        <f>Giugno!F24</f>
        <v>0</v>
      </c>
      <c r="H175">
        <v>17.8</v>
      </c>
      <c r="K175">
        <f t="shared" si="2"/>
        <v>18.5</v>
      </c>
    </row>
    <row r="176" spans="1:11" ht="14.25">
      <c r="A176" s="22">
        <f>Giugno!A25</f>
        <v>40353</v>
      </c>
      <c r="B176" s="5">
        <f>Giugno!B25</f>
        <v>10.8</v>
      </c>
      <c r="C176" s="5">
        <f>Giugno!C25</f>
        <v>26.1</v>
      </c>
      <c r="D176" s="5">
        <f>Giugno!D25</f>
        <v>0</v>
      </c>
      <c r="E176" s="5">
        <f>Giugno!E25</f>
        <v>19.1</v>
      </c>
      <c r="F176" s="5">
        <f>Giugno!F25</f>
        <v>0</v>
      </c>
      <c r="H176">
        <v>19.5</v>
      </c>
      <c r="K176">
        <f t="shared" si="2"/>
        <v>19.3</v>
      </c>
    </row>
    <row r="177" spans="1:11" ht="14.25">
      <c r="A177" s="22">
        <f>Giugno!A26</f>
        <v>40354</v>
      </c>
      <c r="B177" s="5">
        <f>Giugno!B26</f>
        <v>16</v>
      </c>
      <c r="C177" s="5">
        <f>Giugno!C26</f>
        <v>27.5</v>
      </c>
      <c r="D177" s="5">
        <f>Giugno!D26</f>
        <v>6.3</v>
      </c>
      <c r="E177" s="5">
        <f>Giugno!E26</f>
        <v>21.75</v>
      </c>
      <c r="F177" s="5">
        <f>Giugno!F26</f>
        <v>0</v>
      </c>
      <c r="H177">
        <v>19.3</v>
      </c>
      <c r="K177">
        <f t="shared" si="2"/>
        <v>20.525</v>
      </c>
    </row>
    <row r="178" spans="1:11" ht="14.25">
      <c r="A178" s="22">
        <f>Giugno!A27</f>
        <v>40355</v>
      </c>
      <c r="B178" s="5">
        <f>Giugno!B27</f>
        <v>11.8</v>
      </c>
      <c r="C178" s="5">
        <f>Giugno!C27</f>
        <v>28.8</v>
      </c>
      <c r="D178" s="5">
        <f>Giugno!D27</f>
        <v>0.3</v>
      </c>
      <c r="E178" s="5">
        <f>Giugno!E27</f>
        <v>20.7</v>
      </c>
      <c r="F178" s="5">
        <f>Giugno!F27</f>
        <v>0</v>
      </c>
      <c r="H178">
        <v>19.2</v>
      </c>
      <c r="K178">
        <f t="shared" si="2"/>
        <v>19.95</v>
      </c>
    </row>
    <row r="179" spans="1:11" ht="14.25">
      <c r="A179" s="22">
        <f>Giugno!A28</f>
        <v>40356</v>
      </c>
      <c r="B179" s="5">
        <f>Giugno!B28</f>
        <v>15.2</v>
      </c>
      <c r="C179" s="5">
        <f>Giugno!C28</f>
        <v>28.7</v>
      </c>
      <c r="D179" s="5">
        <f>Giugno!D28</f>
        <v>0</v>
      </c>
      <c r="E179" s="5">
        <f>Giugno!E28</f>
        <v>22.7</v>
      </c>
      <c r="F179" s="5">
        <f>Giugno!F28</f>
        <v>0</v>
      </c>
      <c r="H179">
        <v>19.9</v>
      </c>
      <c r="K179">
        <f t="shared" si="2"/>
        <v>21.299999999999997</v>
      </c>
    </row>
    <row r="180" spans="1:11" ht="14.25">
      <c r="A180" s="22">
        <f>Giugno!A29</f>
        <v>40357</v>
      </c>
      <c r="B180" s="5">
        <f>Giugno!B29</f>
        <v>19.6</v>
      </c>
      <c r="C180" s="5">
        <f>Giugno!C29</f>
        <v>29.6</v>
      </c>
      <c r="D180" s="5">
        <f>Giugno!D29</f>
        <v>0</v>
      </c>
      <c r="E180" s="5">
        <f>Giugno!E29</f>
        <v>24.5</v>
      </c>
      <c r="F180" s="5">
        <f>Giugno!F29</f>
        <v>0</v>
      </c>
      <c r="H180">
        <v>21.8</v>
      </c>
      <c r="K180">
        <f t="shared" si="2"/>
        <v>23.15</v>
      </c>
    </row>
    <row r="181" spans="1:11" ht="14.25">
      <c r="A181" s="22">
        <f>Giugno!A30</f>
        <v>40358</v>
      </c>
      <c r="B181" s="5">
        <f>Giugno!B30</f>
        <v>19.4</v>
      </c>
      <c r="C181" s="5">
        <f>Giugno!C30</f>
        <v>30</v>
      </c>
      <c r="D181" s="5">
        <f>Giugno!D30</f>
        <v>6.6</v>
      </c>
      <c r="E181" s="5">
        <f>Giugno!E30</f>
        <v>23.7</v>
      </c>
      <c r="F181" s="5">
        <f>Giugno!F30</f>
        <v>0</v>
      </c>
      <c r="H181">
        <v>22.9</v>
      </c>
      <c r="K181">
        <f t="shared" si="2"/>
        <v>23.299999999999997</v>
      </c>
    </row>
    <row r="182" spans="1:11" ht="14.25">
      <c r="A182" s="22">
        <f>Giugno!A31</f>
        <v>40359</v>
      </c>
      <c r="B182" s="5">
        <f>Giugno!B31</f>
        <v>16.4</v>
      </c>
      <c r="C182" s="5">
        <f>Giugno!C31</f>
        <v>30.5</v>
      </c>
      <c r="D182" s="5">
        <f>Giugno!D31</f>
        <v>0.9</v>
      </c>
      <c r="E182" s="5">
        <f>Giugno!E31</f>
        <v>23.4</v>
      </c>
      <c r="F182" s="5">
        <f>Giugno!F31</f>
        <v>0</v>
      </c>
      <c r="H182">
        <v>21.8</v>
      </c>
      <c r="K182">
        <f t="shared" si="2"/>
        <v>22.6</v>
      </c>
    </row>
    <row r="183" spans="1:11" ht="14.25">
      <c r="A183" s="17">
        <f>Luglio!A2</f>
        <v>40360</v>
      </c>
      <c r="B183" s="5">
        <f>Luglio!B2</f>
        <v>17.6</v>
      </c>
      <c r="C183" s="5">
        <f>Luglio!C2</f>
        <v>30.5</v>
      </c>
      <c r="D183" s="5">
        <f>Luglio!D2</f>
        <v>6.6</v>
      </c>
      <c r="E183" s="5">
        <f>Luglio!E2</f>
        <v>23.1</v>
      </c>
      <c r="F183" s="5">
        <f>Luglio!F2</f>
        <v>0</v>
      </c>
      <c r="H183">
        <v>21.5</v>
      </c>
      <c r="K183">
        <f t="shared" si="2"/>
        <v>22.3</v>
      </c>
    </row>
    <row r="184" spans="1:11" ht="14.25">
      <c r="A184" s="17">
        <f>Luglio!A3</f>
        <v>40361</v>
      </c>
      <c r="B184" s="5">
        <f>Luglio!B3</f>
        <v>15.2</v>
      </c>
      <c r="C184" s="5">
        <f>Luglio!C3</f>
        <v>31.1</v>
      </c>
      <c r="D184" s="5">
        <f>Luglio!D3</f>
        <v>0.3</v>
      </c>
      <c r="E184" s="5">
        <f>Luglio!E3</f>
        <v>23</v>
      </c>
      <c r="F184" s="5">
        <f>Luglio!F3</f>
        <v>0</v>
      </c>
      <c r="H184">
        <v>20.9</v>
      </c>
      <c r="K184">
        <f t="shared" si="2"/>
        <v>21.95</v>
      </c>
    </row>
    <row r="185" spans="1:11" ht="14.25">
      <c r="A185" s="17">
        <f>Luglio!A4</f>
        <v>40362</v>
      </c>
      <c r="B185" s="5">
        <f>Luglio!B4</f>
        <v>15.5</v>
      </c>
      <c r="C185" s="5">
        <f>Luglio!C4</f>
        <v>31.9</v>
      </c>
      <c r="D185" s="5">
        <f>Luglio!D4</f>
        <v>0.9</v>
      </c>
      <c r="E185" s="5">
        <f>Luglio!E4</f>
        <v>24.4</v>
      </c>
      <c r="F185" s="5">
        <f>Luglio!F4</f>
        <v>0</v>
      </c>
      <c r="H185">
        <v>21.6</v>
      </c>
      <c r="K185">
        <f t="shared" si="2"/>
        <v>23</v>
      </c>
    </row>
    <row r="186" spans="1:11" ht="14.25">
      <c r="A186" s="17">
        <f>Luglio!A5</f>
        <v>40363</v>
      </c>
      <c r="B186" s="5">
        <f>Luglio!B5</f>
        <v>15.7</v>
      </c>
      <c r="C186" s="5">
        <f>Luglio!C5</f>
        <v>32.4</v>
      </c>
      <c r="D186" s="5">
        <f>Luglio!D5</f>
        <v>0</v>
      </c>
      <c r="E186" s="5">
        <f>Luglio!E5</f>
        <v>24.7</v>
      </c>
      <c r="F186" s="5">
        <f>Luglio!F5</f>
        <v>0</v>
      </c>
      <c r="H186">
        <v>22.5</v>
      </c>
      <c r="K186">
        <f t="shared" si="2"/>
        <v>23.6</v>
      </c>
    </row>
    <row r="187" spans="1:11" ht="14.25">
      <c r="A187" s="17">
        <f>Luglio!A6</f>
        <v>40364</v>
      </c>
      <c r="B187" s="5">
        <f>Luglio!B6</f>
        <v>16.8</v>
      </c>
      <c r="C187" s="5">
        <f>Luglio!C6</f>
        <v>31.7</v>
      </c>
      <c r="D187" s="5">
        <f>Luglio!D6</f>
        <v>3</v>
      </c>
      <c r="E187" s="5">
        <f>Luglio!E6</f>
        <v>23.8</v>
      </c>
      <c r="F187" s="5">
        <f>Luglio!F6</f>
        <v>0</v>
      </c>
      <c r="H187">
        <v>22.5</v>
      </c>
      <c r="K187">
        <f t="shared" si="2"/>
        <v>23.15</v>
      </c>
    </row>
    <row r="188" spans="1:11" ht="14.25">
      <c r="A188" s="17">
        <f>Luglio!A7</f>
        <v>40365</v>
      </c>
      <c r="B188" s="5">
        <f>Luglio!B7</f>
        <v>18.3</v>
      </c>
      <c r="C188" s="5">
        <f>Luglio!C7</f>
        <v>30.5</v>
      </c>
      <c r="D188" s="5">
        <f>Luglio!D7</f>
        <v>0.3</v>
      </c>
      <c r="E188" s="5">
        <f>Luglio!E7</f>
        <v>24</v>
      </c>
      <c r="F188" s="5">
        <f>Luglio!F7</f>
        <v>0</v>
      </c>
      <c r="H188">
        <v>22</v>
      </c>
      <c r="K188">
        <f t="shared" si="2"/>
        <v>23</v>
      </c>
    </row>
    <row r="189" spans="1:11" ht="14.25">
      <c r="A189" s="17">
        <f>Luglio!A8</f>
        <v>40366</v>
      </c>
      <c r="B189" s="5">
        <f>Luglio!B8</f>
        <v>13</v>
      </c>
      <c r="C189" s="5">
        <f>Luglio!C8</f>
        <v>29.5</v>
      </c>
      <c r="D189" s="5">
        <f>Luglio!D8</f>
        <v>0</v>
      </c>
      <c r="E189" s="5">
        <f>Luglio!E8</f>
        <v>22.4</v>
      </c>
      <c r="F189" s="5">
        <f>Luglio!F8</f>
        <v>0</v>
      </c>
      <c r="H189">
        <v>19.2</v>
      </c>
      <c r="K189">
        <f t="shared" si="2"/>
        <v>20.799999999999997</v>
      </c>
    </row>
    <row r="190" spans="1:11" ht="14.25">
      <c r="A190" s="17">
        <f>Luglio!A9</f>
        <v>40367</v>
      </c>
      <c r="B190" s="5">
        <f>Luglio!B9</f>
        <v>18</v>
      </c>
      <c r="C190" s="5">
        <f>Luglio!C9</f>
        <v>28.8</v>
      </c>
      <c r="D190" s="5">
        <f>Luglio!D9</f>
        <v>0</v>
      </c>
      <c r="E190" s="5">
        <f>Luglio!E9</f>
        <v>23.3</v>
      </c>
      <c r="F190" s="5">
        <f>Luglio!F9</f>
        <v>0</v>
      </c>
      <c r="H190">
        <v>19.4</v>
      </c>
      <c r="K190">
        <f t="shared" si="2"/>
        <v>21.35</v>
      </c>
    </row>
    <row r="191" spans="1:11" ht="14.25">
      <c r="A191" s="17">
        <f>Luglio!A10</f>
        <v>40368</v>
      </c>
      <c r="B191" s="5">
        <f>Luglio!B10</f>
        <v>15.6</v>
      </c>
      <c r="C191" s="5">
        <f>Luglio!C10</f>
        <v>30.9</v>
      </c>
      <c r="D191" s="5">
        <f>Luglio!D10</f>
        <v>0</v>
      </c>
      <c r="E191" s="5">
        <f>Luglio!E10</f>
        <v>23</v>
      </c>
      <c r="F191" s="5">
        <f>Luglio!F10</f>
        <v>0</v>
      </c>
      <c r="H191">
        <v>18</v>
      </c>
      <c r="K191">
        <f t="shared" si="2"/>
        <v>20.5</v>
      </c>
    </row>
    <row r="192" spans="1:11" ht="14.25">
      <c r="A192" s="17">
        <f>Luglio!A11</f>
        <v>40369</v>
      </c>
      <c r="B192" s="5">
        <f>Luglio!B11</f>
        <v>18.2</v>
      </c>
      <c r="C192" s="5">
        <f>Luglio!C11</f>
        <v>31.7</v>
      </c>
      <c r="D192" s="5">
        <f>Luglio!D11</f>
        <v>0.6</v>
      </c>
      <c r="E192" s="5">
        <f>Luglio!E11</f>
        <v>23.8</v>
      </c>
      <c r="F192" s="5">
        <f>Luglio!F11</f>
        <v>0</v>
      </c>
      <c r="H192">
        <v>18.2</v>
      </c>
      <c r="K192">
        <f t="shared" si="2"/>
        <v>21</v>
      </c>
    </row>
    <row r="193" spans="1:11" ht="14.25">
      <c r="A193" s="17">
        <f>Luglio!A12</f>
        <v>40370</v>
      </c>
      <c r="B193" s="5">
        <f>Luglio!B12</f>
        <v>15.8</v>
      </c>
      <c r="C193" s="5">
        <f>Luglio!C12</f>
        <v>32.4</v>
      </c>
      <c r="D193" s="5">
        <f>Luglio!D12</f>
        <v>0</v>
      </c>
      <c r="E193" s="5">
        <f>Luglio!E12</f>
        <v>24.8</v>
      </c>
      <c r="F193" s="5">
        <f>Luglio!F12</f>
        <v>0</v>
      </c>
      <c r="H193">
        <v>17.3</v>
      </c>
      <c r="K193">
        <f t="shared" si="2"/>
        <v>21.05</v>
      </c>
    </row>
    <row r="194" spans="1:11" ht="14.25">
      <c r="A194" s="17">
        <f>Luglio!A13</f>
        <v>40371</v>
      </c>
      <c r="B194" s="5">
        <f>Luglio!B13</f>
        <v>20.8</v>
      </c>
      <c r="C194" s="5">
        <f>Luglio!C13</f>
        <v>32.5</v>
      </c>
      <c r="D194" s="5">
        <f>Luglio!D13</f>
        <v>0</v>
      </c>
      <c r="E194" s="5">
        <f>Luglio!E13</f>
        <v>25.7</v>
      </c>
      <c r="F194" s="5">
        <f>Luglio!F13</f>
        <v>0</v>
      </c>
      <c r="H194">
        <v>19.6</v>
      </c>
      <c r="K194">
        <f t="shared" si="2"/>
        <v>22.65</v>
      </c>
    </row>
    <row r="195" spans="1:11" ht="14.25">
      <c r="A195" s="17">
        <f>Luglio!A14</f>
        <v>40372</v>
      </c>
      <c r="B195" s="5">
        <f>Luglio!B14</f>
        <v>18.6</v>
      </c>
      <c r="C195" s="5">
        <f>Luglio!C14</f>
        <v>32.8</v>
      </c>
      <c r="D195" s="5">
        <f>Luglio!D14</f>
        <v>0</v>
      </c>
      <c r="E195" s="5">
        <f>Luglio!E14</f>
        <v>25.6</v>
      </c>
      <c r="F195" s="5">
        <f>Luglio!F14</f>
        <v>0</v>
      </c>
      <c r="H195">
        <v>22.5</v>
      </c>
      <c r="K195">
        <f aca="true" t="shared" si="3" ref="K195:K258">AVERAGE(E195,H195)</f>
        <v>24.05</v>
      </c>
    </row>
    <row r="196" spans="1:11" ht="14.25">
      <c r="A196" s="17">
        <f>Luglio!A15</f>
        <v>40373</v>
      </c>
      <c r="B196" s="5">
        <f>Luglio!B15</f>
        <v>18.7</v>
      </c>
      <c r="C196" s="5">
        <f>Luglio!C15</f>
        <v>32.5</v>
      </c>
      <c r="D196" s="5">
        <f>Luglio!D15</f>
        <v>0</v>
      </c>
      <c r="E196" s="5">
        <f>Luglio!E15</f>
        <v>26.1</v>
      </c>
      <c r="F196" s="5">
        <f>Luglio!F15</f>
        <v>0</v>
      </c>
      <c r="H196">
        <v>24.5</v>
      </c>
      <c r="K196">
        <f t="shared" si="3"/>
        <v>25.3</v>
      </c>
    </row>
    <row r="197" spans="1:11" ht="14.25">
      <c r="A197" s="17">
        <f>Luglio!A16</f>
        <v>40374</v>
      </c>
      <c r="B197" s="5">
        <f>Luglio!B16</f>
        <v>18.6</v>
      </c>
      <c r="C197" s="5">
        <f>Luglio!C16</f>
        <v>33.9</v>
      </c>
      <c r="D197" s="5">
        <f>Luglio!D16</f>
        <v>0</v>
      </c>
      <c r="E197" s="5">
        <f>Luglio!E16</f>
        <v>26.3</v>
      </c>
      <c r="F197" s="5">
        <f>Luglio!F16</f>
        <v>0</v>
      </c>
      <c r="H197">
        <v>23.4</v>
      </c>
      <c r="K197">
        <f t="shared" si="3"/>
        <v>24.85</v>
      </c>
    </row>
    <row r="198" spans="1:11" ht="14.25">
      <c r="A198" s="17">
        <f>Luglio!A17</f>
        <v>40375</v>
      </c>
      <c r="B198" s="5">
        <f>Luglio!B17</f>
        <v>17.2</v>
      </c>
      <c r="C198" s="5">
        <f>Luglio!C17</f>
        <v>34.8</v>
      </c>
      <c r="D198" s="5">
        <f>Luglio!D17</f>
        <v>0</v>
      </c>
      <c r="E198" s="5">
        <f>Luglio!E17</f>
        <v>26.2</v>
      </c>
      <c r="F198" s="5">
        <f>Luglio!F17</f>
        <v>0</v>
      </c>
      <c r="H198">
        <v>24.5</v>
      </c>
      <c r="K198">
        <f t="shared" si="3"/>
        <v>25.35</v>
      </c>
    </row>
    <row r="199" spans="1:11" ht="14.25">
      <c r="A199" s="17">
        <f>Luglio!A18</f>
        <v>40376</v>
      </c>
      <c r="B199" s="5">
        <f>Luglio!B18</f>
        <v>18.2</v>
      </c>
      <c r="C199" s="5">
        <f>Luglio!C18</f>
        <v>35.2</v>
      </c>
      <c r="D199" s="5">
        <f>Luglio!D18</f>
        <v>0</v>
      </c>
      <c r="E199" s="5">
        <f>Luglio!E18</f>
        <v>25.7</v>
      </c>
      <c r="F199" s="5">
        <f>Luglio!F18</f>
        <v>0</v>
      </c>
      <c r="H199">
        <v>20.8</v>
      </c>
      <c r="K199">
        <f t="shared" si="3"/>
        <v>23.25</v>
      </c>
    </row>
    <row r="200" spans="1:11" ht="14.25">
      <c r="A200" s="17">
        <f>Luglio!A19</f>
        <v>40377</v>
      </c>
      <c r="B200" s="5">
        <f>Luglio!B19</f>
        <v>15.3</v>
      </c>
      <c r="C200" s="5">
        <f>Luglio!C19</f>
        <v>32.1</v>
      </c>
      <c r="D200" s="5">
        <f>Luglio!D19</f>
        <v>4.2</v>
      </c>
      <c r="E200" s="5">
        <f>Luglio!E19</f>
        <v>24.6</v>
      </c>
      <c r="F200" s="5">
        <f>Luglio!F19</f>
        <v>0</v>
      </c>
      <c r="H200">
        <v>17.4</v>
      </c>
      <c r="K200">
        <f t="shared" si="3"/>
        <v>21</v>
      </c>
    </row>
    <row r="201" spans="1:11" ht="14.25">
      <c r="A201" s="17">
        <f>Luglio!A20</f>
        <v>40378</v>
      </c>
      <c r="B201" s="5">
        <f>Luglio!B20</f>
        <v>18.1</v>
      </c>
      <c r="C201" s="5">
        <f>Luglio!C20</f>
        <v>30.7</v>
      </c>
      <c r="D201" s="5">
        <f>Luglio!D20</f>
        <v>0</v>
      </c>
      <c r="E201" s="5">
        <f>Luglio!E20</f>
        <v>24.5</v>
      </c>
      <c r="F201" s="5">
        <f>Luglio!F20</f>
        <v>0</v>
      </c>
      <c r="H201">
        <v>18.9</v>
      </c>
      <c r="K201">
        <f t="shared" si="3"/>
        <v>21.7</v>
      </c>
    </row>
    <row r="202" spans="1:11" ht="14.25">
      <c r="A202" s="17">
        <f>Luglio!A21</f>
        <v>40379</v>
      </c>
      <c r="B202" s="5">
        <f>Luglio!B21</f>
        <v>18.6</v>
      </c>
      <c r="C202" s="5">
        <f>Luglio!C21</f>
        <v>30.6</v>
      </c>
      <c r="D202" s="5">
        <f>Luglio!D21</f>
        <v>0</v>
      </c>
      <c r="E202" s="5">
        <f>Luglio!E21</f>
        <v>24.6</v>
      </c>
      <c r="F202" s="5">
        <f>Luglio!F21</f>
        <v>0</v>
      </c>
      <c r="H202">
        <v>19.5</v>
      </c>
      <c r="K202">
        <f t="shared" si="3"/>
        <v>22.05</v>
      </c>
    </row>
    <row r="203" spans="1:11" ht="14.25">
      <c r="A203" s="17">
        <f>Luglio!A22</f>
        <v>40380</v>
      </c>
      <c r="B203" s="5">
        <f>Luglio!B22</f>
        <v>21</v>
      </c>
      <c r="C203" s="5">
        <f>Luglio!C22</f>
        <v>32.6</v>
      </c>
      <c r="D203" s="5">
        <f>Luglio!D22</f>
        <v>0</v>
      </c>
      <c r="E203" s="5">
        <f>Luglio!E22</f>
        <v>25.7</v>
      </c>
      <c r="F203" s="5">
        <f>Luglio!F22</f>
        <v>0</v>
      </c>
      <c r="H203">
        <v>21.5</v>
      </c>
      <c r="K203">
        <f t="shared" si="3"/>
        <v>23.6</v>
      </c>
    </row>
    <row r="204" spans="1:11" ht="14.25">
      <c r="A204" s="17">
        <f>Luglio!A23</f>
        <v>40381</v>
      </c>
      <c r="B204" s="5">
        <f>Luglio!B23</f>
        <v>17.8</v>
      </c>
      <c r="C204" s="5">
        <f>Luglio!C23</f>
        <v>33.8</v>
      </c>
      <c r="D204" s="5">
        <f>Luglio!D23</f>
        <v>0</v>
      </c>
      <c r="E204" s="5">
        <f>Luglio!E23</f>
        <v>25.5</v>
      </c>
      <c r="F204" s="5">
        <f>Luglio!F23</f>
        <v>0</v>
      </c>
      <c r="H204">
        <v>22.7</v>
      </c>
      <c r="K204">
        <f t="shared" si="3"/>
        <v>24.1</v>
      </c>
    </row>
    <row r="205" spans="1:11" ht="14.25">
      <c r="A205" s="17">
        <f>Luglio!A24</f>
        <v>40382</v>
      </c>
      <c r="B205" s="5">
        <f>Luglio!B24</f>
        <v>17.4</v>
      </c>
      <c r="C205" s="5">
        <f>Luglio!C24</f>
        <v>30.4</v>
      </c>
      <c r="D205" s="5">
        <f>Luglio!D24</f>
        <v>28.8</v>
      </c>
      <c r="E205" s="5">
        <f>Luglio!E24</f>
        <v>22.5</v>
      </c>
      <c r="F205" s="5">
        <f>Luglio!F24</f>
        <v>0</v>
      </c>
      <c r="H205">
        <v>23.4</v>
      </c>
      <c r="K205">
        <f t="shared" si="3"/>
        <v>22.95</v>
      </c>
    </row>
    <row r="206" spans="1:11" ht="14.25">
      <c r="A206" s="17">
        <f>Luglio!A25</f>
        <v>40383</v>
      </c>
      <c r="B206" s="5">
        <f>Luglio!B25</f>
        <v>17.1</v>
      </c>
      <c r="C206" s="5">
        <f>Luglio!C25</f>
        <v>29.2</v>
      </c>
      <c r="D206" s="5">
        <f>Luglio!D25</f>
        <v>0.3</v>
      </c>
      <c r="E206" s="5">
        <f>Luglio!E25</f>
        <v>22.9</v>
      </c>
      <c r="F206" s="5">
        <f>Luglio!F25</f>
        <v>0</v>
      </c>
      <c r="H206">
        <v>23.7</v>
      </c>
      <c r="K206">
        <f t="shared" si="3"/>
        <v>23.299999999999997</v>
      </c>
    </row>
    <row r="207" spans="1:11" ht="14.25">
      <c r="A207" s="17">
        <f>Luglio!A26</f>
        <v>40384</v>
      </c>
      <c r="B207" s="5">
        <f>Luglio!B26</f>
        <v>15.6</v>
      </c>
      <c r="C207" s="5">
        <f>Luglio!C26</f>
        <v>29.6</v>
      </c>
      <c r="D207" s="5">
        <f>Luglio!D26</f>
        <v>0</v>
      </c>
      <c r="E207" s="5">
        <f>Luglio!E26</f>
        <v>22.1</v>
      </c>
      <c r="F207" s="5">
        <f>Luglio!F26</f>
        <v>0</v>
      </c>
      <c r="H207">
        <v>21.4</v>
      </c>
      <c r="K207">
        <f t="shared" si="3"/>
        <v>21.75</v>
      </c>
    </row>
    <row r="208" spans="1:11" ht="14.25">
      <c r="A208" s="17">
        <f>Luglio!A27</f>
        <v>40385</v>
      </c>
      <c r="B208" s="5">
        <f>Luglio!B27</f>
        <v>14.5</v>
      </c>
      <c r="C208" s="5">
        <f>Luglio!C27</f>
        <v>25.7</v>
      </c>
      <c r="D208" s="5">
        <f>Luglio!D27</f>
        <v>0</v>
      </c>
      <c r="E208" s="5">
        <f>Luglio!E27</f>
        <v>18.5</v>
      </c>
      <c r="F208" s="5">
        <f>Luglio!F27</f>
        <v>0</v>
      </c>
      <c r="H208">
        <v>20.4</v>
      </c>
      <c r="K208">
        <f t="shared" si="3"/>
        <v>19.45</v>
      </c>
    </row>
    <row r="209" spans="1:11" ht="14.25">
      <c r="A209" s="17">
        <f>Luglio!A28</f>
        <v>40386</v>
      </c>
      <c r="B209" s="5">
        <f>Luglio!B28</f>
        <v>11</v>
      </c>
      <c r="C209" s="5">
        <f>Luglio!C28</f>
        <v>26.9</v>
      </c>
      <c r="D209" s="5">
        <f>Luglio!D28</f>
        <v>0.3</v>
      </c>
      <c r="E209" s="5">
        <f>Luglio!E28</f>
        <v>19.1</v>
      </c>
      <c r="F209" s="5">
        <f>Luglio!F28</f>
        <v>0</v>
      </c>
      <c r="H209">
        <v>22.5</v>
      </c>
      <c r="K209">
        <f t="shared" si="3"/>
        <v>20.8</v>
      </c>
    </row>
    <row r="210" spans="1:11" ht="14.25">
      <c r="A210" s="17">
        <f>Luglio!A29</f>
        <v>40387</v>
      </c>
      <c r="B210" s="5">
        <f>Luglio!B29</f>
        <v>9.3</v>
      </c>
      <c r="C210" s="5">
        <f>Luglio!C29</f>
        <v>29.2</v>
      </c>
      <c r="D210" s="5">
        <f>Luglio!D29</f>
        <v>0.9</v>
      </c>
      <c r="E210" s="5">
        <f>Luglio!E29</f>
        <v>19.8</v>
      </c>
      <c r="F210" s="5">
        <f>Luglio!F29</f>
        <v>0</v>
      </c>
      <c r="H210">
        <v>23.1</v>
      </c>
      <c r="K210">
        <f t="shared" si="3"/>
        <v>21.450000000000003</v>
      </c>
    </row>
    <row r="211" spans="1:11" ht="14.25">
      <c r="A211" s="17">
        <f>Luglio!A30</f>
        <v>40388</v>
      </c>
      <c r="B211" s="5">
        <f>Luglio!B30</f>
        <v>12.5</v>
      </c>
      <c r="C211" s="5">
        <f>Luglio!C30</f>
        <v>21.5</v>
      </c>
      <c r="D211" s="5">
        <f>Luglio!D30</f>
        <v>16.5</v>
      </c>
      <c r="E211" s="5">
        <f>Luglio!E30</f>
        <v>16.8</v>
      </c>
      <c r="F211" s="5">
        <f>Luglio!F30</f>
        <v>0</v>
      </c>
      <c r="H211">
        <v>23.4</v>
      </c>
      <c r="K211">
        <f t="shared" si="3"/>
        <v>20.1</v>
      </c>
    </row>
    <row r="212" spans="1:11" ht="14.25">
      <c r="A212" s="17">
        <f>Luglio!A31</f>
        <v>40389</v>
      </c>
      <c r="B212" s="5">
        <f>Luglio!B31</f>
        <v>8.7</v>
      </c>
      <c r="C212" s="5">
        <f>Luglio!C31</f>
        <v>25.9</v>
      </c>
      <c r="D212" s="5">
        <f>Luglio!D31</f>
        <v>0.3</v>
      </c>
      <c r="E212" s="5">
        <f>Luglio!E31</f>
        <v>17.3</v>
      </c>
      <c r="F212" s="5">
        <f>Luglio!F31</f>
        <v>0</v>
      </c>
      <c r="H212">
        <v>24.6</v>
      </c>
      <c r="K212">
        <f t="shared" si="3"/>
        <v>20.950000000000003</v>
      </c>
    </row>
    <row r="213" spans="1:11" ht="14.25">
      <c r="A213" s="17">
        <f>Luglio!A32</f>
        <v>40390</v>
      </c>
      <c r="B213" s="5">
        <f>Luglio!B32</f>
        <v>10.5</v>
      </c>
      <c r="C213" s="5">
        <f>Luglio!C32</f>
        <v>26.9</v>
      </c>
      <c r="D213" s="5">
        <f>Luglio!D32</f>
        <v>0</v>
      </c>
      <c r="E213" s="5">
        <f>Luglio!E32</f>
        <v>18.8</v>
      </c>
      <c r="F213" s="5">
        <f>Luglio!F32</f>
        <v>0</v>
      </c>
      <c r="H213">
        <v>20.1</v>
      </c>
      <c r="K213">
        <f t="shared" si="3"/>
        <v>19.450000000000003</v>
      </c>
    </row>
    <row r="214" spans="1:11" ht="14.25">
      <c r="A214" s="17">
        <f>Agosto!A2</f>
        <v>40391</v>
      </c>
      <c r="B214" s="5">
        <f>Agosto!B2</f>
        <v>12.1</v>
      </c>
      <c r="C214" s="5">
        <f>Agosto!C2</f>
        <v>28.9</v>
      </c>
      <c r="D214" s="5">
        <f>Agosto!D2</f>
        <v>0</v>
      </c>
      <c r="E214" s="5">
        <f>Agosto!E2</f>
        <v>23.2</v>
      </c>
      <c r="F214" s="5">
        <f>Agosto!F2</f>
        <v>0</v>
      </c>
      <c r="H214">
        <v>23.5</v>
      </c>
      <c r="K214">
        <f t="shared" si="3"/>
        <v>23.35</v>
      </c>
    </row>
    <row r="215" spans="1:11" ht="14.25">
      <c r="A215" s="17">
        <f>Agosto!A3</f>
        <v>40392</v>
      </c>
      <c r="B215" s="5">
        <f>Agosto!B3</f>
        <v>16</v>
      </c>
      <c r="C215" s="5">
        <f>Agosto!C3</f>
        <v>30.3</v>
      </c>
      <c r="D215" s="5">
        <f>Agosto!D3</f>
        <v>0</v>
      </c>
      <c r="E215" s="5">
        <f>Agosto!E3</f>
        <v>22.8</v>
      </c>
      <c r="F215" s="5">
        <f>Agosto!F3</f>
        <v>0</v>
      </c>
      <c r="H215">
        <v>23.7</v>
      </c>
      <c r="K215">
        <f t="shared" si="3"/>
        <v>23.25</v>
      </c>
    </row>
    <row r="216" spans="1:11" ht="14.25">
      <c r="A216" s="17">
        <f>Agosto!A4</f>
        <v>40393</v>
      </c>
      <c r="B216" s="5">
        <f>Agosto!B4</f>
        <v>15.1</v>
      </c>
      <c r="C216" s="5">
        <f>Agosto!C4</f>
        <v>29.2</v>
      </c>
      <c r="D216" s="5">
        <f>Agosto!D4</f>
        <v>5.1</v>
      </c>
      <c r="E216" s="5">
        <f>Agosto!E4</f>
        <v>21</v>
      </c>
      <c r="F216" s="5">
        <f>Agosto!F4</f>
        <v>0</v>
      </c>
      <c r="H216">
        <v>18.2</v>
      </c>
      <c r="K216">
        <f t="shared" si="3"/>
        <v>19.6</v>
      </c>
    </row>
    <row r="217" spans="1:11" ht="14.25">
      <c r="A217" s="17">
        <f>Agosto!A5</f>
        <v>40394</v>
      </c>
      <c r="B217" s="5">
        <f>Agosto!B5</f>
        <v>12.3</v>
      </c>
      <c r="C217" s="5">
        <f>Agosto!C5</f>
        <v>27.1</v>
      </c>
      <c r="D217" s="5">
        <f>Agosto!D5</f>
        <v>0</v>
      </c>
      <c r="E217" s="5">
        <f>Agosto!E5</f>
        <v>19.1</v>
      </c>
      <c r="F217" s="5">
        <f>Agosto!F5</f>
        <v>0</v>
      </c>
      <c r="H217">
        <v>20.3</v>
      </c>
      <c r="K217">
        <f t="shared" si="3"/>
        <v>19.700000000000003</v>
      </c>
    </row>
    <row r="218" spans="1:11" ht="14.25">
      <c r="A218" s="17">
        <f>Agosto!A6</f>
        <v>40395</v>
      </c>
      <c r="B218" s="5">
        <f>Agosto!B6</f>
        <v>13.6</v>
      </c>
      <c r="C218" s="5">
        <f>Agosto!C6</f>
        <v>17.9</v>
      </c>
      <c r="D218" s="5">
        <f>Agosto!D6</f>
        <v>17.7</v>
      </c>
      <c r="E218" s="5">
        <f>Agosto!E6</f>
        <v>16.3</v>
      </c>
      <c r="F218" s="5">
        <f>Agosto!F6</f>
        <v>0</v>
      </c>
      <c r="H218">
        <v>21.7</v>
      </c>
      <c r="K218">
        <f t="shared" si="3"/>
        <v>19</v>
      </c>
    </row>
    <row r="219" spans="1:11" ht="14.25">
      <c r="A219" s="17">
        <f>Agosto!A7</f>
        <v>40396</v>
      </c>
      <c r="B219" s="5">
        <f>Agosto!B7</f>
        <v>9.5</v>
      </c>
      <c r="C219" s="5">
        <f>Agosto!C7</f>
        <v>27.7</v>
      </c>
      <c r="D219" s="5">
        <f>Agosto!D7</f>
        <v>0</v>
      </c>
      <c r="E219" s="5">
        <f>Agosto!E7</f>
        <v>18.1</v>
      </c>
      <c r="F219" s="5">
        <f>Agosto!F7</f>
        <v>0</v>
      </c>
      <c r="H219">
        <v>23.3</v>
      </c>
      <c r="K219">
        <f t="shared" si="3"/>
        <v>20.700000000000003</v>
      </c>
    </row>
    <row r="220" spans="1:11" ht="14.25">
      <c r="A220" s="17">
        <f>Agosto!A8</f>
        <v>40397</v>
      </c>
      <c r="B220" s="5">
        <f>Agosto!B8</f>
        <v>9.1</v>
      </c>
      <c r="C220" s="5">
        <f>Agosto!C8</f>
        <v>27.6</v>
      </c>
      <c r="D220" s="5">
        <f>Agosto!D8</f>
        <v>0</v>
      </c>
      <c r="E220" s="5">
        <f>Agosto!E8</f>
        <v>18.9</v>
      </c>
      <c r="F220" s="5">
        <f>Agosto!F8</f>
        <v>0</v>
      </c>
      <c r="H220">
        <v>24.3</v>
      </c>
      <c r="K220">
        <f t="shared" si="3"/>
        <v>21.6</v>
      </c>
    </row>
    <row r="221" spans="1:11" ht="14.25">
      <c r="A221" s="17">
        <f>Agosto!A9</f>
        <v>40398</v>
      </c>
      <c r="B221" s="5">
        <f>Agosto!B9</f>
        <v>11.1</v>
      </c>
      <c r="C221" s="5">
        <f>Agosto!C9</f>
        <v>28.2</v>
      </c>
      <c r="D221" s="5">
        <f>Agosto!D9</f>
        <v>0</v>
      </c>
      <c r="E221" s="5">
        <f>Agosto!E9</f>
        <v>19.65</v>
      </c>
      <c r="F221" s="5">
        <f>Agosto!F9</f>
        <v>0</v>
      </c>
      <c r="H221">
        <v>22.7</v>
      </c>
      <c r="K221">
        <f t="shared" si="3"/>
        <v>21.174999999999997</v>
      </c>
    </row>
    <row r="222" spans="1:11" ht="14.25">
      <c r="A222" s="17">
        <f>Agosto!A10</f>
        <v>40399</v>
      </c>
      <c r="B222" s="5">
        <f>Agosto!B10</f>
        <v>14.5</v>
      </c>
      <c r="C222" s="5">
        <f>Agosto!C10</f>
        <v>28.4</v>
      </c>
      <c r="D222" s="5">
        <f>Agosto!D10</f>
        <v>0</v>
      </c>
      <c r="E222" s="5">
        <f>Agosto!E10</f>
        <v>21.45</v>
      </c>
      <c r="F222" s="5">
        <f>Agosto!F10</f>
        <v>0</v>
      </c>
      <c r="H222">
        <v>22.3</v>
      </c>
      <c r="K222">
        <f t="shared" si="3"/>
        <v>21.875</v>
      </c>
    </row>
    <row r="223" spans="1:11" ht="14.25">
      <c r="A223" s="17">
        <f>Agosto!A11</f>
        <v>40400</v>
      </c>
      <c r="B223" s="5">
        <f>Agosto!B11</f>
        <v>15.6</v>
      </c>
      <c r="C223" s="5">
        <f>Agosto!C11</f>
        <v>28.9</v>
      </c>
      <c r="D223" s="5">
        <f>Agosto!D11</f>
        <v>4.2</v>
      </c>
      <c r="E223" s="5">
        <f>Agosto!E11</f>
        <v>22.25</v>
      </c>
      <c r="F223" s="5">
        <f>Agosto!F11</f>
        <v>0</v>
      </c>
      <c r="H223">
        <v>20</v>
      </c>
      <c r="K223">
        <f t="shared" si="3"/>
        <v>21.125</v>
      </c>
    </row>
    <row r="224" spans="1:11" ht="14.25">
      <c r="A224" s="17">
        <f>Agosto!A12</f>
        <v>40401</v>
      </c>
      <c r="B224" s="5">
        <f>Agosto!B12</f>
        <v>16.4</v>
      </c>
      <c r="C224" s="5">
        <f>Agosto!C12</f>
        <v>28.9</v>
      </c>
      <c r="D224" s="5">
        <f>Agosto!D12</f>
        <v>0.6</v>
      </c>
      <c r="E224" s="5">
        <f>Agosto!E12</f>
        <v>22</v>
      </c>
      <c r="F224" s="5">
        <f>Agosto!F12</f>
        <v>0</v>
      </c>
      <c r="H224">
        <v>21.8</v>
      </c>
      <c r="K224">
        <f t="shared" si="3"/>
        <v>21.9</v>
      </c>
    </row>
    <row r="225" spans="1:11" ht="14.25">
      <c r="A225" s="17">
        <f>Agosto!A13</f>
        <v>40402</v>
      </c>
      <c r="B225" s="5">
        <f>Agosto!B13</f>
        <v>17</v>
      </c>
      <c r="C225" s="5">
        <f>Agosto!C13</f>
        <v>24.8</v>
      </c>
      <c r="D225" s="5">
        <f>Agosto!D13</f>
        <v>36</v>
      </c>
      <c r="E225" s="5">
        <f>Agosto!E13</f>
        <v>20.9</v>
      </c>
      <c r="F225" s="5">
        <f>Agosto!F13</f>
        <v>0</v>
      </c>
      <c r="H225">
        <v>22.5</v>
      </c>
      <c r="K225">
        <f t="shared" si="3"/>
        <v>21.7</v>
      </c>
    </row>
    <row r="226" spans="1:11" ht="14.25">
      <c r="A226" s="17">
        <f>Agosto!A14</f>
        <v>40403</v>
      </c>
      <c r="B226" s="5">
        <f>Agosto!B14</f>
        <v>13.7</v>
      </c>
      <c r="C226" s="5">
        <f>Agosto!C14</f>
        <v>19.7</v>
      </c>
      <c r="D226" s="5">
        <f>Agosto!D14</f>
        <v>11.1</v>
      </c>
      <c r="E226" s="5">
        <f>Agosto!E14</f>
        <v>16.7</v>
      </c>
      <c r="F226" s="5">
        <f>Agosto!F14</f>
        <v>0</v>
      </c>
      <c r="H226">
        <v>23.5</v>
      </c>
      <c r="K226">
        <f t="shared" si="3"/>
        <v>20.1</v>
      </c>
    </row>
    <row r="227" spans="1:11" ht="14.25">
      <c r="A227" s="17">
        <f>Agosto!A15</f>
        <v>40404</v>
      </c>
      <c r="B227" s="5">
        <f>Agosto!B15</f>
        <v>11.3</v>
      </c>
      <c r="C227" s="5">
        <f>Agosto!C15</f>
        <v>21.1</v>
      </c>
      <c r="D227" s="5">
        <f>Agosto!D15</f>
        <v>20.4</v>
      </c>
      <c r="E227" s="5">
        <f>Agosto!E15</f>
        <v>16.200000000000003</v>
      </c>
      <c r="F227" s="5">
        <f>Agosto!F15</f>
        <v>0</v>
      </c>
      <c r="H227">
        <v>22.5</v>
      </c>
      <c r="K227">
        <f t="shared" si="3"/>
        <v>19.35</v>
      </c>
    </row>
    <row r="228" spans="1:11" ht="14.25">
      <c r="A228" s="17">
        <f>Agosto!A16</f>
        <v>40405</v>
      </c>
      <c r="B228" s="5">
        <f>Agosto!B16</f>
        <v>12.8</v>
      </c>
      <c r="C228" s="5">
        <f>Agosto!C16</f>
        <v>23.3</v>
      </c>
      <c r="D228" s="5">
        <f>Agosto!D16</f>
        <v>44.5</v>
      </c>
      <c r="E228" s="5">
        <f>Agosto!E16</f>
        <v>17.4</v>
      </c>
      <c r="F228" s="5">
        <f>Agosto!F16</f>
        <v>0</v>
      </c>
      <c r="H228">
        <v>23.6</v>
      </c>
      <c r="K228">
        <f t="shared" si="3"/>
        <v>20.5</v>
      </c>
    </row>
    <row r="229" spans="1:11" ht="14.25">
      <c r="A229" s="17">
        <f>Agosto!A17</f>
        <v>40406</v>
      </c>
      <c r="B229" s="5">
        <f>Agosto!B17</f>
        <v>10.6</v>
      </c>
      <c r="C229" s="5">
        <f>Agosto!C17</f>
        <v>22.3</v>
      </c>
      <c r="D229" s="5">
        <f>Agosto!D17</f>
        <v>1.7</v>
      </c>
      <c r="E229" s="5">
        <f>Agosto!E17</f>
        <v>15.7</v>
      </c>
      <c r="F229" s="5">
        <f>Agosto!F17</f>
        <v>0</v>
      </c>
      <c r="H229">
        <v>23.7</v>
      </c>
      <c r="K229">
        <f t="shared" si="3"/>
        <v>19.7</v>
      </c>
    </row>
    <row r="230" spans="1:11" ht="14.25">
      <c r="A230" s="17">
        <f>Agosto!A18</f>
        <v>40407</v>
      </c>
      <c r="B230" s="5">
        <f>Agosto!B18</f>
        <v>9.8</v>
      </c>
      <c r="C230" s="5">
        <f>Agosto!C18</f>
        <v>25.6</v>
      </c>
      <c r="D230" s="5">
        <f>Agosto!D18</f>
        <v>0</v>
      </c>
      <c r="E230" s="5">
        <f>Agosto!E18</f>
        <v>17.8</v>
      </c>
      <c r="F230" s="5">
        <f>Agosto!F18</f>
        <v>0</v>
      </c>
      <c r="H230">
        <v>23.6</v>
      </c>
      <c r="K230">
        <f t="shared" si="3"/>
        <v>20.700000000000003</v>
      </c>
    </row>
    <row r="231" spans="1:11" ht="14.25">
      <c r="A231" s="17">
        <f>Agosto!A19</f>
        <v>40408</v>
      </c>
      <c r="B231" s="5">
        <f>Agosto!B19</f>
        <v>13.3</v>
      </c>
      <c r="C231" s="5">
        <f>Agosto!C19</f>
        <v>26.2</v>
      </c>
      <c r="D231" s="5">
        <f>Agosto!D19</f>
        <v>0</v>
      </c>
      <c r="E231" s="5">
        <f>Agosto!E19</f>
        <v>19.4</v>
      </c>
      <c r="F231" s="5">
        <f>Agosto!F19</f>
        <v>0</v>
      </c>
      <c r="H231">
        <v>24.6</v>
      </c>
      <c r="K231">
        <f t="shared" si="3"/>
        <v>22</v>
      </c>
    </row>
    <row r="232" spans="1:11" ht="14.25">
      <c r="A232" s="17">
        <f>Agosto!A20</f>
        <v>40409</v>
      </c>
      <c r="B232" s="5">
        <f>Agosto!B20</f>
        <v>13.4</v>
      </c>
      <c r="C232" s="5">
        <f>Agosto!C20</f>
        <v>27.9</v>
      </c>
      <c r="D232" s="5">
        <f>Agosto!D20</f>
        <v>0</v>
      </c>
      <c r="E232" s="5">
        <f>Agosto!E20</f>
        <v>20.9</v>
      </c>
      <c r="F232" s="5">
        <f>Agosto!F20</f>
        <v>0</v>
      </c>
      <c r="H232">
        <v>24.7</v>
      </c>
      <c r="K232">
        <f t="shared" si="3"/>
        <v>22.799999999999997</v>
      </c>
    </row>
    <row r="233" spans="1:11" ht="14.25">
      <c r="A233" s="17">
        <f>Agosto!A21</f>
        <v>40410</v>
      </c>
      <c r="B233" s="5">
        <f>Agosto!B21</f>
        <v>16</v>
      </c>
      <c r="C233" s="5">
        <f>Agosto!C21</f>
        <v>28</v>
      </c>
      <c r="D233" s="5">
        <f>Agosto!D21</f>
        <v>0</v>
      </c>
      <c r="E233" s="5">
        <f>Agosto!E21</f>
        <v>21.5</v>
      </c>
      <c r="F233" s="5">
        <f>Agosto!F21</f>
        <v>0</v>
      </c>
      <c r="H233">
        <v>25</v>
      </c>
      <c r="K233">
        <f t="shared" si="3"/>
        <v>23.25</v>
      </c>
    </row>
    <row r="234" spans="1:11" ht="14.25">
      <c r="A234" s="17">
        <f>Agosto!A22</f>
        <v>40411</v>
      </c>
      <c r="B234" s="5">
        <f>Agosto!B22</f>
        <v>15.3</v>
      </c>
      <c r="C234" s="5">
        <f>Agosto!C22</f>
        <v>30.4</v>
      </c>
      <c r="D234" s="5">
        <f>Agosto!D22</f>
        <v>0</v>
      </c>
      <c r="E234" s="5">
        <f>Agosto!E22</f>
        <v>22.7</v>
      </c>
      <c r="F234" s="5">
        <f>Agosto!F22</f>
        <v>0</v>
      </c>
      <c r="H234">
        <v>24.5</v>
      </c>
      <c r="K234">
        <f t="shared" si="3"/>
        <v>23.6</v>
      </c>
    </row>
    <row r="235" spans="1:11" ht="14.25">
      <c r="A235" s="17">
        <f>Agosto!A23</f>
        <v>40412</v>
      </c>
      <c r="B235" s="5">
        <f>Agosto!B23</f>
        <v>17</v>
      </c>
      <c r="C235" s="5">
        <f>Agosto!C23</f>
        <v>31.2</v>
      </c>
      <c r="D235" s="5">
        <f>Agosto!D23</f>
        <v>0</v>
      </c>
      <c r="E235" s="5">
        <f>Agosto!E23</f>
        <v>23.9</v>
      </c>
      <c r="F235" s="5">
        <f>Agosto!F23</f>
        <v>0</v>
      </c>
      <c r="H235">
        <v>23.2</v>
      </c>
      <c r="K235">
        <f t="shared" si="3"/>
        <v>23.549999999999997</v>
      </c>
    </row>
    <row r="236" spans="1:11" ht="14.25">
      <c r="A236" s="17">
        <f>Agosto!A24</f>
        <v>40413</v>
      </c>
      <c r="B236" s="5">
        <f>Agosto!B24</f>
        <v>16.5</v>
      </c>
      <c r="C236" s="5">
        <f>Agosto!C24</f>
        <v>30.8</v>
      </c>
      <c r="D236" s="5">
        <f>Agosto!D24</f>
        <v>0</v>
      </c>
      <c r="E236" s="5">
        <f>Agosto!E24</f>
        <v>22.1</v>
      </c>
      <c r="F236" s="5">
        <f>Agosto!F24</f>
        <v>0</v>
      </c>
      <c r="H236">
        <v>22.4</v>
      </c>
      <c r="K236">
        <f t="shared" si="3"/>
        <v>22.25</v>
      </c>
    </row>
    <row r="237" spans="1:11" ht="14.25">
      <c r="A237" s="17">
        <f>Agosto!A25</f>
        <v>40414</v>
      </c>
      <c r="B237" s="5">
        <f>Agosto!B25</f>
        <v>16.8</v>
      </c>
      <c r="C237" s="5">
        <f>Agosto!C25</f>
        <v>29.4</v>
      </c>
      <c r="D237" s="5">
        <f>Agosto!D25</f>
        <v>0</v>
      </c>
      <c r="E237" s="5">
        <f>Agosto!E25</f>
        <v>22.7</v>
      </c>
      <c r="F237" s="5">
        <f>Agosto!F25</f>
        <v>0</v>
      </c>
      <c r="H237">
        <v>22.6</v>
      </c>
      <c r="K237">
        <f t="shared" si="3"/>
        <v>22.65</v>
      </c>
    </row>
    <row r="238" spans="1:11" ht="14.25">
      <c r="A238" s="17">
        <f>Agosto!A26</f>
        <v>40415</v>
      </c>
      <c r="B238" s="5">
        <f>Agosto!B26</f>
        <v>15.6</v>
      </c>
      <c r="C238" s="5">
        <f>Agosto!C26</f>
        <v>29.8</v>
      </c>
      <c r="D238" s="5">
        <f>Agosto!D26</f>
        <v>0</v>
      </c>
      <c r="E238" s="5">
        <f>Agosto!E26</f>
        <v>22.6</v>
      </c>
      <c r="F238" s="5">
        <f>Agosto!F26</f>
        <v>0</v>
      </c>
      <c r="H238">
        <v>23.5</v>
      </c>
      <c r="K238">
        <f t="shared" si="3"/>
        <v>23.05</v>
      </c>
    </row>
    <row r="239" spans="1:11" ht="14.25">
      <c r="A239" s="17">
        <f>Agosto!A27</f>
        <v>40416</v>
      </c>
      <c r="B239" s="5">
        <f>Agosto!B27</f>
        <v>15.6</v>
      </c>
      <c r="C239" s="5">
        <f>Agosto!C27</f>
        <v>30.1</v>
      </c>
      <c r="D239" s="5">
        <f>Agosto!D27</f>
        <v>0</v>
      </c>
      <c r="E239" s="5">
        <f>Agosto!E27</f>
        <v>22.8</v>
      </c>
      <c r="F239" s="5">
        <f>Agosto!F27</f>
        <v>0</v>
      </c>
      <c r="H239">
        <v>23.5</v>
      </c>
      <c r="K239">
        <f t="shared" si="3"/>
        <v>23.15</v>
      </c>
    </row>
    <row r="240" spans="1:11" ht="14.25">
      <c r="A240" s="17">
        <f>Agosto!A28</f>
        <v>40417</v>
      </c>
      <c r="B240" s="5">
        <f>Agosto!B28</f>
        <v>18.8</v>
      </c>
      <c r="C240" s="5">
        <f>Agosto!C28</f>
        <v>27.2</v>
      </c>
      <c r="D240" s="5">
        <f>Agosto!D28</f>
        <v>0</v>
      </c>
      <c r="E240" s="5">
        <f>Agosto!E28</f>
        <v>22.8</v>
      </c>
      <c r="F240" s="5">
        <f>Agosto!F28</f>
        <v>0</v>
      </c>
      <c r="H240">
        <v>23.8</v>
      </c>
      <c r="K240">
        <f t="shared" si="3"/>
        <v>23.3</v>
      </c>
    </row>
    <row r="241" spans="1:11" ht="14.25">
      <c r="A241" s="17">
        <f>Agosto!A29</f>
        <v>40418</v>
      </c>
      <c r="B241" s="5">
        <f>Agosto!B29</f>
        <v>15.7</v>
      </c>
      <c r="C241" s="5">
        <f>Agosto!C29</f>
        <v>31.3</v>
      </c>
      <c r="D241" s="5">
        <f>Agosto!D29</f>
        <v>1.3</v>
      </c>
      <c r="E241" s="5">
        <f>Agosto!E29</f>
        <v>20.8</v>
      </c>
      <c r="F241" s="5">
        <f>Agosto!F29</f>
        <v>0</v>
      </c>
      <c r="H241">
        <v>23.5</v>
      </c>
      <c r="K241">
        <f t="shared" si="3"/>
        <v>22.15</v>
      </c>
    </row>
    <row r="242" spans="1:11" ht="14.25">
      <c r="A242" s="17">
        <f>Agosto!A30</f>
        <v>40419</v>
      </c>
      <c r="B242" s="5">
        <f>Agosto!B30</f>
        <v>10.7</v>
      </c>
      <c r="C242" s="5">
        <f>Agosto!C30</f>
        <v>24.4</v>
      </c>
      <c r="D242" s="5">
        <f>Agosto!D30</f>
        <v>0</v>
      </c>
      <c r="E242" s="5">
        <f>Agosto!E30</f>
        <v>17.5</v>
      </c>
      <c r="F242" s="5">
        <f>Agosto!F30</f>
        <v>0</v>
      </c>
      <c r="H242">
        <v>21.8</v>
      </c>
      <c r="K242">
        <f t="shared" si="3"/>
        <v>19.65</v>
      </c>
    </row>
    <row r="243" spans="1:11" ht="14.25">
      <c r="A243" s="17">
        <f>Agosto!A31</f>
        <v>40420</v>
      </c>
      <c r="B243" s="5">
        <f>Agosto!B31</f>
        <v>7.9</v>
      </c>
      <c r="C243" s="5">
        <f>Agosto!C31</f>
        <v>24.3</v>
      </c>
      <c r="D243" s="5">
        <f>Agosto!D31</f>
        <v>0.5</v>
      </c>
      <c r="E243" s="5">
        <f>Agosto!E31</f>
        <v>17.1</v>
      </c>
      <c r="F243" s="5">
        <f>Agosto!F31</f>
        <v>0</v>
      </c>
      <c r="H243">
        <v>18.6</v>
      </c>
      <c r="K243">
        <f t="shared" si="3"/>
        <v>17.85</v>
      </c>
    </row>
    <row r="244" spans="1:11" ht="14.25">
      <c r="A244" s="17">
        <f>Agosto!A32</f>
        <v>40421</v>
      </c>
      <c r="B244" s="5">
        <f>Agosto!B32</f>
        <v>5.6</v>
      </c>
      <c r="C244" s="5">
        <f>Agosto!C32</f>
        <v>26.1</v>
      </c>
      <c r="D244" s="5">
        <f>Agosto!D32</f>
        <v>0</v>
      </c>
      <c r="E244" s="5">
        <f>Agosto!E32</f>
        <v>15.2</v>
      </c>
      <c r="F244" s="5">
        <f>Agosto!F32</f>
        <v>0</v>
      </c>
      <c r="H244">
        <v>20.1</v>
      </c>
      <c r="K244">
        <f t="shared" si="3"/>
        <v>17.65</v>
      </c>
    </row>
    <row r="245" spans="1:11" ht="14.25">
      <c r="A245" s="17">
        <f>Settembre!A2</f>
        <v>40422</v>
      </c>
      <c r="B245" s="5">
        <f>Settembre!B2</f>
        <v>5.3</v>
      </c>
      <c r="C245" s="5">
        <f>Settembre!C2</f>
        <v>25</v>
      </c>
      <c r="D245" s="5">
        <f>Settembre!D2</f>
        <v>0</v>
      </c>
      <c r="E245" s="5">
        <f>Settembre!E2</f>
        <v>15.4</v>
      </c>
      <c r="F245" s="5">
        <f>Settembre!F2</f>
        <v>0</v>
      </c>
      <c r="H245">
        <v>21</v>
      </c>
      <c r="K245">
        <f t="shared" si="3"/>
        <v>18.2</v>
      </c>
    </row>
    <row r="246" spans="1:11" ht="14.25">
      <c r="A246" s="17">
        <f>Settembre!A3</f>
        <v>40423</v>
      </c>
      <c r="B246" s="5">
        <f>Settembre!B3</f>
        <v>6.5</v>
      </c>
      <c r="C246" s="5">
        <f>Settembre!C3</f>
        <v>25</v>
      </c>
      <c r="D246" s="5">
        <f>Settembre!D3</f>
        <v>0</v>
      </c>
      <c r="E246" s="5">
        <f>Settembre!E3</f>
        <v>15.5</v>
      </c>
      <c r="F246" s="5">
        <f>Settembre!F3</f>
        <v>0</v>
      </c>
      <c r="H246">
        <v>22.9</v>
      </c>
      <c r="K246">
        <f t="shared" si="3"/>
        <v>19.2</v>
      </c>
    </row>
    <row r="247" spans="1:11" ht="14.25">
      <c r="A247" s="17">
        <f>Settembre!A4</f>
        <v>40424</v>
      </c>
      <c r="B247" s="5">
        <f>Settembre!B4</f>
        <v>12.4</v>
      </c>
      <c r="C247" s="5">
        <f>Settembre!C4</f>
        <v>25.7</v>
      </c>
      <c r="D247" s="5">
        <f>Settembre!D4</f>
        <v>0.1</v>
      </c>
      <c r="E247" s="5">
        <f>Settembre!E4</f>
        <v>18.3</v>
      </c>
      <c r="F247" s="5">
        <f>Settembre!F4</f>
        <v>0</v>
      </c>
      <c r="H247">
        <v>20.1</v>
      </c>
      <c r="K247">
        <f t="shared" si="3"/>
        <v>19.200000000000003</v>
      </c>
    </row>
    <row r="248" spans="1:11" ht="14.25">
      <c r="A248" s="17">
        <f>Settembre!A5</f>
        <v>40425</v>
      </c>
      <c r="B248" s="5">
        <f>Settembre!B5</f>
        <v>14.9</v>
      </c>
      <c r="C248" s="5">
        <f>Settembre!C5</f>
        <v>26.3</v>
      </c>
      <c r="D248" s="5">
        <f>Settembre!D5</f>
        <v>0</v>
      </c>
      <c r="E248" s="5">
        <f>Settembre!E5</f>
        <v>19.6</v>
      </c>
      <c r="F248" s="5">
        <f>Settembre!F5</f>
        <v>0</v>
      </c>
      <c r="H248">
        <v>20.2</v>
      </c>
      <c r="K248">
        <f t="shared" si="3"/>
        <v>19.9</v>
      </c>
    </row>
    <row r="249" spans="1:11" ht="14.25">
      <c r="A249" s="17">
        <f>Settembre!A6</f>
        <v>40426</v>
      </c>
      <c r="B249" s="5">
        <f>Settembre!B6</f>
        <v>14</v>
      </c>
      <c r="C249" s="5">
        <f>Settembre!C6</f>
        <v>24.3</v>
      </c>
      <c r="D249" s="5">
        <f>Settembre!D6</f>
        <v>0</v>
      </c>
      <c r="E249" s="5">
        <f>Settembre!E6</f>
        <v>18.7</v>
      </c>
      <c r="F249" s="5">
        <f>Settembre!F6</f>
        <v>0</v>
      </c>
      <c r="H249">
        <v>20.6</v>
      </c>
      <c r="K249">
        <f t="shared" si="3"/>
        <v>19.65</v>
      </c>
    </row>
    <row r="250" spans="1:11" ht="14.25">
      <c r="A250" s="17">
        <f>Settembre!A7</f>
        <v>40427</v>
      </c>
      <c r="B250" s="5">
        <f>Settembre!B7</f>
        <v>16.6</v>
      </c>
      <c r="C250" s="5">
        <f>Settembre!C7</f>
        <v>22.6</v>
      </c>
      <c r="D250" s="5">
        <f>Settembre!D7</f>
        <v>0</v>
      </c>
      <c r="E250" s="5">
        <f>Settembre!E7</f>
        <v>18.5</v>
      </c>
      <c r="F250" s="5">
        <f>Settembre!F7</f>
        <v>0</v>
      </c>
      <c r="H250">
        <v>15.6</v>
      </c>
      <c r="K250">
        <f t="shared" si="3"/>
        <v>17.05</v>
      </c>
    </row>
    <row r="251" spans="1:11" ht="14.25">
      <c r="A251" s="17">
        <f>Settembre!A8</f>
        <v>40428</v>
      </c>
      <c r="B251" s="5">
        <f>Settembre!B8</f>
        <v>15.4</v>
      </c>
      <c r="C251" s="5">
        <f>Settembre!C8</f>
        <v>17.6</v>
      </c>
      <c r="D251" s="5">
        <f>Settembre!D8</f>
        <v>37.9</v>
      </c>
      <c r="E251" s="5">
        <f>Settembre!E8</f>
        <v>16.5</v>
      </c>
      <c r="F251" s="5">
        <f>Settembre!F8</f>
        <v>0</v>
      </c>
      <c r="H251">
        <v>16.3</v>
      </c>
      <c r="K251">
        <f t="shared" si="3"/>
        <v>16.4</v>
      </c>
    </row>
    <row r="252" spans="1:11" ht="14.25">
      <c r="A252" s="17">
        <f>Settembre!A9</f>
        <v>40429</v>
      </c>
      <c r="B252" s="5">
        <f>Settembre!B9</f>
        <v>15.2</v>
      </c>
      <c r="C252" s="5">
        <f>Settembre!C9</f>
        <v>17.1</v>
      </c>
      <c r="D252" s="5">
        <f>Settembre!D9</f>
        <v>7.6</v>
      </c>
      <c r="E252" s="5">
        <f>Settembre!E9</f>
        <v>17.1</v>
      </c>
      <c r="F252" s="5">
        <f>Settembre!F9</f>
        <v>0</v>
      </c>
      <c r="H252">
        <v>16.9</v>
      </c>
      <c r="K252">
        <f t="shared" si="3"/>
        <v>17</v>
      </c>
    </row>
    <row r="253" spans="1:11" ht="14.25">
      <c r="A253" s="17">
        <f>Settembre!A10</f>
        <v>40430</v>
      </c>
      <c r="B253" s="5">
        <f>Settembre!B10</f>
        <v>9.6</v>
      </c>
      <c r="C253" s="5">
        <f>Settembre!C10</f>
        <v>24.9</v>
      </c>
      <c r="D253" s="5">
        <f>Settembre!D10</f>
        <v>0.9</v>
      </c>
      <c r="E253" s="5">
        <f>Settembre!E10</f>
        <v>15.4</v>
      </c>
      <c r="F253" s="5">
        <f>Settembre!F10</f>
        <v>0</v>
      </c>
      <c r="H253">
        <v>18.7</v>
      </c>
      <c r="K253">
        <f t="shared" si="3"/>
        <v>17.05</v>
      </c>
    </row>
    <row r="254" spans="1:11" ht="14.25">
      <c r="A254" s="17">
        <f>Settembre!A11</f>
        <v>40431</v>
      </c>
      <c r="B254" s="5">
        <f>Settembre!B11</f>
        <v>9.4</v>
      </c>
      <c r="C254" s="5">
        <f>Settembre!C11</f>
        <v>24.7</v>
      </c>
      <c r="D254" s="5">
        <f>Settembre!D11</f>
        <v>0.1</v>
      </c>
      <c r="E254" s="5">
        <f>Settembre!E11</f>
        <v>16.3</v>
      </c>
      <c r="F254" s="5">
        <f>Settembre!F11</f>
        <v>0</v>
      </c>
      <c r="H254">
        <v>18</v>
      </c>
      <c r="K254">
        <f t="shared" si="3"/>
        <v>17.15</v>
      </c>
    </row>
    <row r="255" spans="1:11" ht="14.25">
      <c r="A255" s="17">
        <f>Settembre!A12</f>
        <v>40432</v>
      </c>
      <c r="B255" s="5">
        <f>Settembre!B12</f>
        <v>7.6</v>
      </c>
      <c r="C255" s="5">
        <f>Settembre!C12</f>
        <v>25.6</v>
      </c>
      <c r="D255" s="5">
        <f>Settembre!D12</f>
        <v>0</v>
      </c>
      <c r="E255" s="5">
        <f>Settembre!E12</f>
        <v>16.6</v>
      </c>
      <c r="F255" s="5">
        <f>Settembre!F12</f>
        <v>0</v>
      </c>
      <c r="H255">
        <v>19.6</v>
      </c>
      <c r="K255">
        <f t="shared" si="3"/>
        <v>18.1</v>
      </c>
    </row>
    <row r="256" spans="1:11" ht="14.25">
      <c r="A256" s="17">
        <f>Settembre!A13</f>
        <v>40433</v>
      </c>
      <c r="B256" s="5">
        <f>Settembre!B13</f>
        <v>9.5</v>
      </c>
      <c r="C256" s="5">
        <f>Settembre!C13</f>
        <v>24.6</v>
      </c>
      <c r="D256" s="5">
        <f>Settembre!D13</f>
        <v>0</v>
      </c>
      <c r="E256" s="5">
        <f>Settembre!E13</f>
        <v>16.7</v>
      </c>
      <c r="F256" s="5">
        <f>Settembre!F13</f>
        <v>0</v>
      </c>
      <c r="H256">
        <v>17</v>
      </c>
      <c r="K256">
        <f t="shared" si="3"/>
        <v>16.85</v>
      </c>
    </row>
    <row r="257" spans="1:11" ht="14.25">
      <c r="A257" s="17">
        <f>Settembre!A14</f>
        <v>40434</v>
      </c>
      <c r="B257" s="5">
        <f>Settembre!B14</f>
        <v>13.8</v>
      </c>
      <c r="C257" s="5">
        <f>Settembre!C14</f>
        <v>24.1</v>
      </c>
      <c r="D257" s="5">
        <f>Settembre!D14</f>
        <v>20</v>
      </c>
      <c r="E257" s="5">
        <f>Settembre!E14</f>
        <v>17.6</v>
      </c>
      <c r="F257" s="5">
        <f>Settembre!F14</f>
        <v>0</v>
      </c>
      <c r="H257">
        <v>17.5</v>
      </c>
      <c r="K257">
        <f t="shared" si="3"/>
        <v>17.55</v>
      </c>
    </row>
    <row r="258" spans="1:11" ht="14.25">
      <c r="A258" s="17">
        <f>Settembre!A15</f>
        <v>40435</v>
      </c>
      <c r="B258" s="5">
        <f>Settembre!B15</f>
        <v>8.2</v>
      </c>
      <c r="C258" s="5">
        <f>Settembre!C15</f>
        <v>23.9</v>
      </c>
      <c r="D258" s="5">
        <f>Settembre!D15</f>
        <v>0</v>
      </c>
      <c r="E258" s="5">
        <f>Settembre!E15</f>
        <v>15.9</v>
      </c>
      <c r="F258" s="5">
        <f>Settembre!F15</f>
        <v>0</v>
      </c>
      <c r="H258">
        <v>14.9</v>
      </c>
      <c r="K258">
        <f t="shared" si="3"/>
        <v>15.4</v>
      </c>
    </row>
    <row r="259" spans="1:11" ht="14.25">
      <c r="A259" s="17">
        <f>Settembre!A16</f>
        <v>40436</v>
      </c>
      <c r="B259" s="5">
        <f>Settembre!B16</f>
        <v>9.9</v>
      </c>
      <c r="C259" s="5">
        <f>Settembre!C16</f>
        <v>25.9</v>
      </c>
      <c r="D259" s="5">
        <f>Settembre!D16</f>
        <v>0</v>
      </c>
      <c r="E259" s="5">
        <f>Settembre!E16</f>
        <v>17.4</v>
      </c>
      <c r="F259" s="5">
        <f>Settembre!F16</f>
        <v>0</v>
      </c>
      <c r="H259">
        <v>14.8</v>
      </c>
      <c r="K259">
        <f aca="true" t="shared" si="4" ref="K259:K322">AVERAGE(E259,H259)</f>
        <v>16.1</v>
      </c>
    </row>
    <row r="260" spans="1:11" ht="14.25">
      <c r="A260" s="17">
        <f>Settembre!A17</f>
        <v>40437</v>
      </c>
      <c r="B260" s="5">
        <f>Settembre!B17</f>
        <v>12.7</v>
      </c>
      <c r="C260" s="5">
        <f>Settembre!C17</f>
        <v>26</v>
      </c>
      <c r="D260" s="5">
        <f>Settembre!D17</f>
        <v>3.4</v>
      </c>
      <c r="E260" s="5">
        <f>Settembre!E17</f>
        <v>18.3</v>
      </c>
      <c r="F260" s="5">
        <f>Settembre!F17</f>
        <v>0</v>
      </c>
      <c r="H260">
        <v>15.5</v>
      </c>
      <c r="K260">
        <f t="shared" si="4"/>
        <v>16.9</v>
      </c>
    </row>
    <row r="261" spans="1:11" ht="14.25">
      <c r="A261" s="17">
        <f>Settembre!A18</f>
        <v>40438</v>
      </c>
      <c r="B261" s="5">
        <f>Settembre!B18</f>
        <v>16.2</v>
      </c>
      <c r="C261" s="5">
        <f>Settembre!C18</f>
        <v>18.8</v>
      </c>
      <c r="D261" s="5">
        <f>Settembre!D18</f>
        <v>26.4</v>
      </c>
      <c r="E261" s="5">
        <f>Settembre!E18</f>
        <v>17.5</v>
      </c>
      <c r="F261" s="5">
        <f>Settembre!F18</f>
        <v>0</v>
      </c>
      <c r="H261">
        <v>18.1</v>
      </c>
      <c r="K261">
        <f t="shared" si="4"/>
        <v>17.8</v>
      </c>
    </row>
    <row r="262" spans="1:11" ht="14.25">
      <c r="A262" s="17">
        <f>Settembre!A19</f>
        <v>40439</v>
      </c>
      <c r="B262" s="5">
        <f>Settembre!B19</f>
        <v>12.5</v>
      </c>
      <c r="C262" s="5">
        <f>Settembre!C19</f>
        <v>16.8</v>
      </c>
      <c r="D262" s="5">
        <f>Settembre!D19</f>
        <v>75.4</v>
      </c>
      <c r="E262" s="5">
        <f>Settembre!E19</f>
        <v>15.5</v>
      </c>
      <c r="F262" s="5">
        <f>Settembre!F19</f>
        <v>0</v>
      </c>
      <c r="H262">
        <v>18.7</v>
      </c>
      <c r="K262">
        <f t="shared" si="4"/>
        <v>17.1</v>
      </c>
    </row>
    <row r="263" spans="1:11" ht="14.25">
      <c r="A263" s="17">
        <f>Settembre!A20</f>
        <v>40440</v>
      </c>
      <c r="B263" s="5">
        <f>Settembre!B20</f>
        <v>7.7</v>
      </c>
      <c r="C263" s="5">
        <f>Settembre!C20</f>
        <v>22.2</v>
      </c>
      <c r="D263" s="5">
        <f>Settembre!D20</f>
        <v>0.1</v>
      </c>
      <c r="E263" s="5">
        <f>Settembre!E20</f>
        <v>15</v>
      </c>
      <c r="F263" s="5">
        <f>Settembre!F20</f>
        <v>0</v>
      </c>
      <c r="H263">
        <v>17.9</v>
      </c>
      <c r="K263">
        <f t="shared" si="4"/>
        <v>16.45</v>
      </c>
    </row>
    <row r="264" spans="1:11" ht="14.25">
      <c r="A264" s="17">
        <f>Settembre!A21</f>
        <v>40441</v>
      </c>
      <c r="B264" s="5">
        <f>Settembre!B21</f>
        <v>13.5</v>
      </c>
      <c r="C264" s="5">
        <f>Settembre!C21</f>
        <v>22.7</v>
      </c>
      <c r="D264" s="5">
        <f>Settembre!D21</f>
        <v>0</v>
      </c>
      <c r="E264" s="5">
        <f>Settembre!E21</f>
        <v>17.4</v>
      </c>
      <c r="F264" s="5">
        <f>Settembre!F21</f>
        <v>0</v>
      </c>
      <c r="H264">
        <v>16.3</v>
      </c>
      <c r="K264">
        <f t="shared" si="4"/>
        <v>16.85</v>
      </c>
    </row>
    <row r="265" spans="1:11" ht="14.25">
      <c r="A265" s="17">
        <f>Settembre!A22</f>
        <v>40442</v>
      </c>
      <c r="B265" s="5">
        <f>Settembre!B22</f>
        <v>9.2</v>
      </c>
      <c r="C265" s="5">
        <f>Settembre!C22</f>
        <v>23.5</v>
      </c>
      <c r="D265" s="5">
        <f>Settembre!D22</f>
        <v>0</v>
      </c>
      <c r="E265" s="5">
        <f>Settembre!E22</f>
        <v>16.4</v>
      </c>
      <c r="F265" s="5">
        <f>Settembre!F22</f>
        <v>0</v>
      </c>
      <c r="H265">
        <v>17.5</v>
      </c>
      <c r="K265">
        <f t="shared" si="4"/>
        <v>16.95</v>
      </c>
    </row>
    <row r="266" spans="1:11" ht="14.25">
      <c r="A266" s="17">
        <f>Settembre!A23</f>
        <v>40443</v>
      </c>
      <c r="B266" s="5">
        <f>Settembre!B23</f>
        <v>9.3</v>
      </c>
      <c r="C266" s="5">
        <f>Settembre!C23</f>
        <v>25.2</v>
      </c>
      <c r="D266" s="5">
        <f>Settembre!D23</f>
        <v>0</v>
      </c>
      <c r="E266" s="5">
        <f>Settembre!E23</f>
        <v>15.9</v>
      </c>
      <c r="F266" s="5">
        <f>Settembre!F23</f>
        <v>0</v>
      </c>
      <c r="H266">
        <v>18</v>
      </c>
      <c r="K266">
        <f t="shared" si="4"/>
        <v>16.95</v>
      </c>
    </row>
    <row r="267" spans="1:11" ht="14.25">
      <c r="A267" s="17">
        <f>Settembre!A24</f>
        <v>40444</v>
      </c>
      <c r="B267" s="5">
        <f>Settembre!B24</f>
        <v>9.1</v>
      </c>
      <c r="C267" s="5">
        <f>Settembre!C24</f>
        <v>23.9</v>
      </c>
      <c r="D267" s="5">
        <f>Settembre!D24</f>
        <v>0</v>
      </c>
      <c r="E267" s="5">
        <f>Settembre!E24</f>
        <v>15.5</v>
      </c>
      <c r="F267" s="5">
        <f>Settembre!F24</f>
        <v>0</v>
      </c>
      <c r="H267">
        <v>18.8</v>
      </c>
      <c r="K267">
        <f t="shared" si="4"/>
        <v>17.15</v>
      </c>
    </row>
    <row r="268" spans="1:11" ht="14.25">
      <c r="A268" s="17">
        <f>Settembre!A25</f>
        <v>40445</v>
      </c>
      <c r="B268" s="5">
        <f>Settembre!B25</f>
        <v>9.7</v>
      </c>
      <c r="C268" s="5">
        <f>Settembre!C25</f>
        <v>23.2</v>
      </c>
      <c r="D268" s="5">
        <f>Settembre!D25</f>
        <v>7.2</v>
      </c>
      <c r="E268" s="5">
        <f>Settembre!E25</f>
        <v>15.8</v>
      </c>
      <c r="F268" s="5">
        <f>Settembre!F25</f>
        <v>0</v>
      </c>
      <c r="H268">
        <v>19.3</v>
      </c>
      <c r="K268">
        <f t="shared" si="4"/>
        <v>17.55</v>
      </c>
    </row>
    <row r="269" spans="1:11" ht="14.25">
      <c r="A269" s="17">
        <f>Settembre!A26</f>
        <v>40446</v>
      </c>
      <c r="B269" s="5">
        <f>Settembre!B26</f>
        <v>8.2</v>
      </c>
      <c r="C269" s="5">
        <f>Settembre!C26</f>
        <v>20</v>
      </c>
      <c r="D269" s="5">
        <f>Settembre!D26</f>
        <v>18.7</v>
      </c>
      <c r="E269" s="5">
        <f>Settembre!E26</f>
        <v>13.8</v>
      </c>
      <c r="F269" s="5">
        <f>Settembre!F26</f>
        <v>0</v>
      </c>
      <c r="H269">
        <v>17.8</v>
      </c>
      <c r="K269">
        <f t="shared" si="4"/>
        <v>15.8</v>
      </c>
    </row>
    <row r="270" spans="1:11" ht="14.25">
      <c r="A270" s="17">
        <f>Settembre!A27</f>
        <v>40447</v>
      </c>
      <c r="B270" s="5">
        <f>Settembre!B27</f>
        <v>4.8</v>
      </c>
      <c r="C270" s="5">
        <f>Settembre!C27</f>
        <v>24.4</v>
      </c>
      <c r="D270" s="5">
        <f>Settembre!D27</f>
        <v>0.1</v>
      </c>
      <c r="E270" s="5">
        <f>Settembre!E27</f>
        <v>12.5</v>
      </c>
      <c r="F270" s="5">
        <f>Settembre!F27</f>
        <v>0</v>
      </c>
      <c r="H270">
        <v>17</v>
      </c>
      <c r="K270">
        <f t="shared" si="4"/>
        <v>14.75</v>
      </c>
    </row>
    <row r="271" spans="1:11" ht="14.25">
      <c r="A271" s="17">
        <f>Settembre!A28</f>
        <v>40448</v>
      </c>
      <c r="B271" s="5">
        <f>Settembre!B28</f>
        <v>7.7</v>
      </c>
      <c r="C271" s="5">
        <f>Settembre!C28</f>
        <v>13.6</v>
      </c>
      <c r="D271" s="5">
        <f>Settembre!D28</f>
        <v>21.2</v>
      </c>
      <c r="E271" s="5">
        <f>Settembre!E28</f>
        <v>11.1</v>
      </c>
      <c r="F271" s="5">
        <f>Settembre!F28</f>
        <v>0</v>
      </c>
      <c r="H271">
        <v>18.2</v>
      </c>
      <c r="K271">
        <f t="shared" si="4"/>
        <v>14.649999999999999</v>
      </c>
    </row>
    <row r="272" spans="1:11" ht="14.25">
      <c r="A272" s="17">
        <f>Settembre!A29</f>
        <v>40449</v>
      </c>
      <c r="B272" s="5">
        <f>Settembre!B29</f>
        <v>4.5</v>
      </c>
      <c r="C272" s="5">
        <f>Settembre!C29</f>
        <v>20</v>
      </c>
      <c r="D272" s="5">
        <f>Settembre!D29</f>
        <v>0.1</v>
      </c>
      <c r="E272" s="5">
        <f>Settembre!E29</f>
        <v>11.5</v>
      </c>
      <c r="F272" s="5">
        <f>Settembre!F29</f>
        <v>0</v>
      </c>
      <c r="H272">
        <v>16.9</v>
      </c>
      <c r="K272">
        <f t="shared" si="4"/>
        <v>14.2</v>
      </c>
    </row>
    <row r="273" spans="1:11" ht="14.25">
      <c r="A273" s="17">
        <f>Settembre!A30</f>
        <v>40450</v>
      </c>
      <c r="B273" s="5">
        <f>Settembre!B30</f>
        <v>4.2</v>
      </c>
      <c r="C273" s="5">
        <f>Settembre!C30</f>
        <v>21</v>
      </c>
      <c r="D273" s="5">
        <f>Settembre!D30</f>
        <v>0</v>
      </c>
      <c r="E273" s="5">
        <f>Settembre!E30</f>
        <v>11.4</v>
      </c>
      <c r="F273" s="5">
        <f>Settembre!F30</f>
        <v>0</v>
      </c>
      <c r="H273">
        <v>16.8</v>
      </c>
      <c r="K273">
        <f t="shared" si="4"/>
        <v>14.100000000000001</v>
      </c>
    </row>
    <row r="274" spans="1:11" ht="14.25">
      <c r="A274" s="17">
        <f>Settembre!A31</f>
        <v>40451</v>
      </c>
      <c r="B274" s="5">
        <f>Settembre!B31</f>
        <v>3.8</v>
      </c>
      <c r="C274" s="5">
        <f>Settembre!C31</f>
        <v>19.4</v>
      </c>
      <c r="D274" s="5">
        <f>Settembre!D31</f>
        <v>1.2</v>
      </c>
      <c r="E274" s="5">
        <f>Settembre!E31</f>
        <v>11.2</v>
      </c>
      <c r="F274" s="5">
        <f>Settembre!F31</f>
        <v>0</v>
      </c>
      <c r="H274">
        <v>16.5</v>
      </c>
      <c r="K274">
        <f t="shared" si="4"/>
        <v>13.85</v>
      </c>
    </row>
    <row r="275" spans="1:11" ht="14.25">
      <c r="A275" s="17">
        <f>Ottobre!A2</f>
        <v>40452</v>
      </c>
      <c r="B275" s="5">
        <f>Ottobre!B2</f>
        <v>9.9</v>
      </c>
      <c r="C275" s="5">
        <f>Ottobre!C2</f>
        <v>15.5</v>
      </c>
      <c r="D275" s="5">
        <f>Ottobre!D2</f>
        <v>2.6</v>
      </c>
      <c r="E275" s="5">
        <f>Ottobre!E2</f>
        <v>12.5</v>
      </c>
      <c r="F275" s="5">
        <f>Ottobre!F2</f>
        <v>0</v>
      </c>
      <c r="H275">
        <v>19</v>
      </c>
      <c r="K275">
        <f t="shared" si="4"/>
        <v>15.75</v>
      </c>
    </row>
    <row r="276" spans="1:11" ht="14.25">
      <c r="A276" s="17">
        <f>Ottobre!A3</f>
        <v>40453</v>
      </c>
      <c r="B276" s="5">
        <f>Ottobre!B3</f>
        <v>9.5</v>
      </c>
      <c r="C276" s="5">
        <f>Ottobre!C3</f>
        <v>20.3</v>
      </c>
      <c r="D276" s="5">
        <f>Ottobre!D3</f>
        <v>0</v>
      </c>
      <c r="E276" s="5">
        <f>Ottobre!E3</f>
        <v>14.3</v>
      </c>
      <c r="F276" s="5">
        <f>Ottobre!F3</f>
        <v>0</v>
      </c>
      <c r="H276">
        <v>16.5</v>
      </c>
      <c r="K276">
        <f t="shared" si="4"/>
        <v>15.4</v>
      </c>
    </row>
    <row r="277" spans="1:11" ht="14.25">
      <c r="A277" s="17">
        <f>Ottobre!A4</f>
        <v>40454</v>
      </c>
      <c r="B277" s="5">
        <f>Ottobre!B4</f>
        <v>8.1</v>
      </c>
      <c r="C277" s="5">
        <f>Ottobre!C4</f>
        <v>18.3</v>
      </c>
      <c r="D277" s="5">
        <f>Ottobre!D4</f>
        <v>0</v>
      </c>
      <c r="E277" s="5">
        <f>Ottobre!E4</f>
        <v>12.9</v>
      </c>
      <c r="F277" s="5">
        <f>Ottobre!F4</f>
        <v>0</v>
      </c>
      <c r="H277">
        <v>15.6</v>
      </c>
      <c r="K277">
        <f t="shared" si="4"/>
        <v>14.25</v>
      </c>
    </row>
    <row r="278" spans="1:11" ht="14.25">
      <c r="A278" s="17">
        <f>Ottobre!A5</f>
        <v>40455</v>
      </c>
      <c r="B278" s="5">
        <f>Ottobre!B5</f>
        <v>12.9</v>
      </c>
      <c r="C278" s="5">
        <f>Ottobre!C5</f>
        <v>16.6</v>
      </c>
      <c r="D278" s="5">
        <f>Ottobre!D5</f>
        <v>5.4</v>
      </c>
      <c r="E278" s="5">
        <f>Ottobre!E5</f>
        <v>14.6</v>
      </c>
      <c r="F278" s="5">
        <f>Ottobre!F5</f>
        <v>0</v>
      </c>
      <c r="H278">
        <v>15</v>
      </c>
      <c r="K278">
        <f t="shared" si="4"/>
        <v>14.8</v>
      </c>
    </row>
    <row r="279" spans="1:11" ht="14.25">
      <c r="A279" s="17">
        <f>Ottobre!A6</f>
        <v>40456</v>
      </c>
      <c r="B279" s="5">
        <f>Ottobre!B6</f>
        <v>14</v>
      </c>
      <c r="C279" s="5">
        <f>Ottobre!C6</f>
        <v>20.3</v>
      </c>
      <c r="D279" s="5">
        <f>Ottobre!D6</f>
        <v>15.1</v>
      </c>
      <c r="E279" s="5">
        <f>Ottobre!E6</f>
        <v>16.2</v>
      </c>
      <c r="F279" s="5">
        <f>Ottobre!F6</f>
        <v>0</v>
      </c>
      <c r="H279">
        <v>16.5</v>
      </c>
      <c r="K279">
        <f t="shared" si="4"/>
        <v>16.35</v>
      </c>
    </row>
    <row r="280" spans="1:11" ht="14.25">
      <c r="A280" s="17">
        <f>Ottobre!A7</f>
        <v>40457</v>
      </c>
      <c r="B280" s="5">
        <f>Ottobre!B7</f>
        <v>8.3</v>
      </c>
      <c r="C280" s="5">
        <f>Ottobre!C7</f>
        <v>23.2</v>
      </c>
      <c r="D280" s="5">
        <f>Ottobre!D7</f>
        <v>0.3</v>
      </c>
      <c r="E280" s="5">
        <f>Ottobre!E7</f>
        <v>15.3</v>
      </c>
      <c r="F280" s="5">
        <f>Ottobre!F7</f>
        <v>0</v>
      </c>
      <c r="H280">
        <v>15.6</v>
      </c>
      <c r="K280">
        <f t="shared" si="4"/>
        <v>15.45</v>
      </c>
    </row>
    <row r="281" spans="1:11" ht="14.25">
      <c r="A281" s="17">
        <f>Ottobre!A8</f>
        <v>40458</v>
      </c>
      <c r="B281" s="5">
        <f>Ottobre!B8</f>
        <v>11.5</v>
      </c>
      <c r="C281" s="5">
        <f>Ottobre!C8</f>
        <v>21.7</v>
      </c>
      <c r="D281" s="5">
        <f>Ottobre!D8</f>
        <v>0</v>
      </c>
      <c r="E281" s="5">
        <f>Ottobre!E8</f>
        <v>16.6</v>
      </c>
      <c r="F281" s="5">
        <f>Ottobre!F8</f>
        <v>0</v>
      </c>
      <c r="H281">
        <v>16.9</v>
      </c>
      <c r="K281">
        <f t="shared" si="4"/>
        <v>16.75</v>
      </c>
    </row>
    <row r="282" spans="1:11" ht="14.25">
      <c r="A282" s="17">
        <f>Ottobre!A9</f>
        <v>40459</v>
      </c>
      <c r="B282" s="5">
        <f>Ottobre!B9</f>
        <v>13.3</v>
      </c>
      <c r="C282" s="5">
        <f>Ottobre!C9</f>
        <v>16.2</v>
      </c>
      <c r="D282" s="5">
        <f>Ottobre!D9</f>
        <v>0.9</v>
      </c>
      <c r="E282" s="5">
        <f>Ottobre!E9</f>
        <v>15.2</v>
      </c>
      <c r="F282" s="5">
        <f>Ottobre!F9</f>
        <v>0</v>
      </c>
      <c r="H282">
        <v>19.1</v>
      </c>
      <c r="K282">
        <f t="shared" si="4"/>
        <v>17.15</v>
      </c>
    </row>
    <row r="283" spans="1:11" ht="14.25">
      <c r="A283" s="17">
        <f>Ottobre!A10</f>
        <v>40460</v>
      </c>
      <c r="B283" s="5">
        <f>Ottobre!B10</f>
        <v>10.3</v>
      </c>
      <c r="C283" s="5">
        <f>Ottobre!C10</f>
        <v>14.2</v>
      </c>
      <c r="D283" s="5">
        <f>Ottobre!D10</f>
        <v>0</v>
      </c>
      <c r="E283" s="5">
        <f>Ottobre!E10</f>
        <v>12.7</v>
      </c>
      <c r="F283" s="5">
        <f>Ottobre!F10</f>
        <v>0</v>
      </c>
      <c r="H283">
        <v>15.5</v>
      </c>
      <c r="K283">
        <f t="shared" si="4"/>
        <v>14.1</v>
      </c>
    </row>
    <row r="284" spans="1:11" ht="14.25">
      <c r="A284" s="17">
        <f>Ottobre!A11</f>
        <v>40461</v>
      </c>
      <c r="B284" s="5">
        <f>Ottobre!B11</f>
        <v>7.6</v>
      </c>
      <c r="C284" s="5">
        <f>Ottobre!C11</f>
        <v>19.2</v>
      </c>
      <c r="D284" s="5">
        <f>Ottobre!D11</f>
        <v>0</v>
      </c>
      <c r="E284" s="5">
        <f>Ottobre!E11</f>
        <v>12.2</v>
      </c>
      <c r="F284" s="5">
        <f>Ottobre!F11</f>
        <v>0</v>
      </c>
      <c r="H284">
        <v>16.1</v>
      </c>
      <c r="K284">
        <f t="shared" si="4"/>
        <v>14.15</v>
      </c>
    </row>
    <row r="285" spans="1:11" ht="14.25">
      <c r="A285" s="17">
        <f>Ottobre!A12</f>
        <v>40462</v>
      </c>
      <c r="B285" s="5">
        <f>Ottobre!B12</f>
        <v>8.3</v>
      </c>
      <c r="C285" s="5">
        <f>Ottobre!C12</f>
        <v>17.5</v>
      </c>
      <c r="D285" s="5">
        <f>Ottobre!D12</f>
        <v>0</v>
      </c>
      <c r="E285" s="5">
        <f>Ottobre!E12</f>
        <v>11.8</v>
      </c>
      <c r="F285" s="5">
        <f>Ottobre!F12</f>
        <v>0</v>
      </c>
      <c r="H285">
        <v>13.4</v>
      </c>
      <c r="K285">
        <f t="shared" si="4"/>
        <v>12.600000000000001</v>
      </c>
    </row>
    <row r="286" spans="1:11" ht="14.25">
      <c r="A286" s="17">
        <f>Ottobre!A13</f>
        <v>40463</v>
      </c>
      <c r="B286" s="5">
        <f>Ottobre!B13</f>
        <v>6.1</v>
      </c>
      <c r="C286" s="5">
        <f>Ottobre!C13</f>
        <v>19.3</v>
      </c>
      <c r="D286" s="5">
        <f>Ottobre!D13</f>
        <v>0</v>
      </c>
      <c r="E286" s="5">
        <f>Ottobre!E13</f>
        <v>11</v>
      </c>
      <c r="F286" s="5">
        <f>Ottobre!F13</f>
        <v>0</v>
      </c>
      <c r="H286">
        <v>13.6</v>
      </c>
      <c r="K286">
        <f t="shared" si="4"/>
        <v>12.3</v>
      </c>
    </row>
    <row r="287" spans="1:11" ht="14.25">
      <c r="A287" s="17">
        <f>Ottobre!A14</f>
        <v>40464</v>
      </c>
      <c r="B287" s="5">
        <f>Ottobre!B14</f>
        <v>4.6</v>
      </c>
      <c r="C287" s="5">
        <f>Ottobre!C14</f>
        <v>16.7</v>
      </c>
      <c r="D287" s="5">
        <f>Ottobre!D14</f>
        <v>0</v>
      </c>
      <c r="E287" s="5">
        <f>Ottobre!E14</f>
        <v>9.9</v>
      </c>
      <c r="F287" s="5">
        <f>Ottobre!F14</f>
        <v>0</v>
      </c>
      <c r="H287">
        <v>13.3</v>
      </c>
      <c r="K287">
        <f t="shared" si="4"/>
        <v>11.600000000000001</v>
      </c>
    </row>
    <row r="288" spans="1:11" ht="14.25">
      <c r="A288" s="17">
        <f>Ottobre!A15</f>
        <v>40465</v>
      </c>
      <c r="B288" s="5">
        <f>Ottobre!B15</f>
        <v>4.5</v>
      </c>
      <c r="C288" s="5">
        <f>Ottobre!C15</f>
        <v>18.5</v>
      </c>
      <c r="D288" s="5">
        <f>Ottobre!D15</f>
        <v>0</v>
      </c>
      <c r="E288" s="5">
        <f>Ottobre!E15</f>
        <v>10.6</v>
      </c>
      <c r="F288" s="5">
        <f>Ottobre!F15</f>
        <v>0</v>
      </c>
      <c r="H288">
        <v>6.5</v>
      </c>
      <c r="K288">
        <f t="shared" si="4"/>
        <v>8.55</v>
      </c>
    </row>
    <row r="289" spans="1:11" ht="14.25">
      <c r="A289" s="17">
        <f>Ottobre!A16</f>
        <v>40466</v>
      </c>
      <c r="B289" s="5">
        <f>Ottobre!B16</f>
        <v>3.4</v>
      </c>
      <c r="C289" s="5">
        <f>Ottobre!C16</f>
        <v>17.8</v>
      </c>
      <c r="D289" s="5">
        <f>Ottobre!D16</f>
        <v>0</v>
      </c>
      <c r="E289" s="5">
        <f>Ottobre!E16</f>
        <v>10.2</v>
      </c>
      <c r="F289" s="5">
        <f>Ottobre!F16</f>
        <v>0</v>
      </c>
      <c r="H289">
        <v>4.7</v>
      </c>
      <c r="K289">
        <f t="shared" si="4"/>
        <v>7.449999999999999</v>
      </c>
    </row>
    <row r="290" spans="1:11" ht="14.25">
      <c r="A290" s="17">
        <f>Ottobre!A17</f>
        <v>40467</v>
      </c>
      <c r="B290" s="5">
        <f>Ottobre!B17</f>
        <v>8.9</v>
      </c>
      <c r="C290" s="5">
        <f>Ottobre!C17</f>
        <v>12.4</v>
      </c>
      <c r="D290" s="5">
        <f>Ottobre!D17</f>
        <v>3.9</v>
      </c>
      <c r="E290" s="5">
        <f>Ottobre!E17</f>
        <v>10.9</v>
      </c>
      <c r="F290" s="5">
        <f>Ottobre!F17</f>
        <v>0</v>
      </c>
      <c r="H290">
        <v>4.9</v>
      </c>
      <c r="K290">
        <f t="shared" si="4"/>
        <v>7.9</v>
      </c>
    </row>
    <row r="291" spans="1:11" ht="14.25">
      <c r="A291" s="17">
        <f>Ottobre!A18</f>
        <v>40468</v>
      </c>
      <c r="B291" s="5">
        <f>Ottobre!B18</f>
        <v>8.4</v>
      </c>
      <c r="C291" s="5">
        <f>Ottobre!C18</f>
        <v>11</v>
      </c>
      <c r="D291" s="5">
        <f>Ottobre!D18</f>
        <v>5.4</v>
      </c>
      <c r="E291" s="5">
        <f>Ottobre!E18</f>
        <v>9.3</v>
      </c>
      <c r="F291" s="5">
        <f>Ottobre!F18</f>
        <v>0</v>
      </c>
      <c r="H291">
        <v>5.9</v>
      </c>
      <c r="K291">
        <f t="shared" si="4"/>
        <v>7.6000000000000005</v>
      </c>
    </row>
    <row r="292" spans="1:11" ht="14.25">
      <c r="A292" s="17">
        <f>Ottobre!A19</f>
        <v>40469</v>
      </c>
      <c r="B292" s="5">
        <f>Ottobre!B19</f>
        <v>2.3</v>
      </c>
      <c r="C292" s="5">
        <f>Ottobre!C19</f>
        <v>16.7</v>
      </c>
      <c r="D292" s="5">
        <f>Ottobre!D19</f>
        <v>0</v>
      </c>
      <c r="E292" s="5">
        <f>Ottobre!E19</f>
        <v>8.3</v>
      </c>
      <c r="F292" s="5">
        <f>Ottobre!F19</f>
        <v>0</v>
      </c>
      <c r="H292">
        <v>4.9</v>
      </c>
      <c r="K292">
        <f t="shared" si="4"/>
        <v>6.6000000000000005</v>
      </c>
    </row>
    <row r="293" spans="1:11" ht="14.25">
      <c r="A293" s="17">
        <f>Ottobre!A20</f>
        <v>40470</v>
      </c>
      <c r="B293" s="5">
        <f>Ottobre!B20</f>
        <v>-0.1</v>
      </c>
      <c r="C293" s="5">
        <f>Ottobre!C20</f>
        <v>17.6</v>
      </c>
      <c r="D293" s="5">
        <f>Ottobre!D20</f>
        <v>0.3</v>
      </c>
      <c r="E293" s="5">
        <f>Ottobre!E20</f>
        <v>6.6</v>
      </c>
      <c r="F293" s="5">
        <f>Ottobre!F20</f>
        <v>0</v>
      </c>
      <c r="H293">
        <v>5.3</v>
      </c>
      <c r="K293">
        <f t="shared" si="4"/>
        <v>5.949999999999999</v>
      </c>
    </row>
    <row r="294" spans="1:11" ht="14.25">
      <c r="A294" s="17">
        <f>Ottobre!A21</f>
        <v>40471</v>
      </c>
      <c r="B294" s="5">
        <f>Ottobre!B21</f>
        <v>1</v>
      </c>
      <c r="C294" s="5">
        <f>Ottobre!C21</f>
        <v>17.4</v>
      </c>
      <c r="D294" s="5">
        <f>Ottobre!D21</f>
        <v>0</v>
      </c>
      <c r="E294" s="5">
        <f>Ottobre!E21</f>
        <v>7.3</v>
      </c>
      <c r="F294" s="5">
        <f>Ottobre!F21</f>
        <v>0</v>
      </c>
      <c r="H294">
        <v>7.5</v>
      </c>
      <c r="K294">
        <f t="shared" si="4"/>
        <v>7.4</v>
      </c>
    </row>
    <row r="295" spans="1:11" ht="14.25">
      <c r="A295" s="17">
        <f>Ottobre!A22</f>
        <v>40472</v>
      </c>
      <c r="B295" s="5">
        <f>Ottobre!B22</f>
        <v>-1.3</v>
      </c>
      <c r="C295" s="5">
        <f>Ottobre!C22</f>
        <v>16.9</v>
      </c>
      <c r="D295" s="5">
        <f>Ottobre!D22</f>
        <v>0.1</v>
      </c>
      <c r="E295" s="5">
        <f>Ottobre!E22</f>
        <v>5.2</v>
      </c>
      <c r="F295" s="5">
        <f>Ottobre!F22</f>
        <v>0</v>
      </c>
      <c r="H295">
        <v>8.8</v>
      </c>
      <c r="K295">
        <f t="shared" si="4"/>
        <v>7</v>
      </c>
    </row>
    <row r="296" spans="1:11" ht="14.25">
      <c r="A296" s="17">
        <f>Ottobre!A23</f>
        <v>40473</v>
      </c>
      <c r="B296" s="5">
        <f>Ottobre!B23</f>
        <v>-1.6</v>
      </c>
      <c r="C296" s="5">
        <f>Ottobre!C23</f>
        <v>15.5</v>
      </c>
      <c r="D296" s="5">
        <f>Ottobre!D23</f>
        <v>0.1</v>
      </c>
      <c r="E296" s="5">
        <f>Ottobre!E23</f>
        <v>5.3</v>
      </c>
      <c r="F296" s="5">
        <f>Ottobre!F23</f>
        <v>0</v>
      </c>
      <c r="H296">
        <v>10.2</v>
      </c>
      <c r="K296">
        <f t="shared" si="4"/>
        <v>7.75</v>
      </c>
    </row>
    <row r="297" spans="1:11" ht="14.25">
      <c r="A297" s="17">
        <f>Ottobre!A24</f>
        <v>40474</v>
      </c>
      <c r="B297" s="5">
        <f>Ottobre!B24</f>
        <v>5.5</v>
      </c>
      <c r="C297" s="5">
        <f>Ottobre!C24</f>
        <v>11</v>
      </c>
      <c r="D297" s="5">
        <f>Ottobre!D24</f>
        <v>0</v>
      </c>
      <c r="E297" s="5">
        <f>Ottobre!E24</f>
        <v>7.9</v>
      </c>
      <c r="F297" s="5">
        <f>Ottobre!F24</f>
        <v>0</v>
      </c>
      <c r="H297">
        <v>9.5</v>
      </c>
      <c r="K297">
        <f t="shared" si="4"/>
        <v>8.7</v>
      </c>
    </row>
    <row r="298" spans="1:11" ht="14.25">
      <c r="A298" s="17">
        <f>Ottobre!A25</f>
        <v>40475</v>
      </c>
      <c r="B298" s="5">
        <f>Ottobre!B25</f>
        <v>7.2</v>
      </c>
      <c r="C298" s="5">
        <f>Ottobre!C25</f>
        <v>11.3</v>
      </c>
      <c r="D298" s="5">
        <f>Ottobre!D25</f>
        <v>20.9</v>
      </c>
      <c r="E298" s="5">
        <f>Ottobre!E25</f>
        <v>9</v>
      </c>
      <c r="F298" s="5">
        <f>Ottobre!F25</f>
        <v>0</v>
      </c>
      <c r="H298">
        <v>9.8</v>
      </c>
      <c r="K298">
        <f t="shared" si="4"/>
        <v>9.4</v>
      </c>
    </row>
    <row r="299" spans="1:11" ht="14.25">
      <c r="A299" s="17">
        <f>Ottobre!A26</f>
        <v>40476</v>
      </c>
      <c r="B299" s="5">
        <f>Ottobre!B26</f>
        <v>7.3</v>
      </c>
      <c r="C299" s="5">
        <f>Ottobre!C26</f>
        <v>11.7</v>
      </c>
      <c r="D299" s="5">
        <f>Ottobre!D26</f>
        <v>25.3</v>
      </c>
      <c r="E299" s="5">
        <f>Ottobre!E26</f>
        <v>9.2</v>
      </c>
      <c r="F299" s="5">
        <f>Ottobre!F26</f>
        <v>0</v>
      </c>
      <c r="H299">
        <v>10.5</v>
      </c>
      <c r="K299">
        <f t="shared" si="4"/>
        <v>9.85</v>
      </c>
    </row>
    <row r="300" spans="1:11" ht="14.25">
      <c r="A300" s="17">
        <f>Ottobre!A27</f>
        <v>40477</v>
      </c>
      <c r="B300" s="5">
        <f>Ottobre!B27</f>
        <v>1.1</v>
      </c>
      <c r="C300" s="5">
        <f>Ottobre!C27</f>
        <v>14.5</v>
      </c>
      <c r="D300" s="5">
        <f>Ottobre!D27</f>
        <v>0</v>
      </c>
      <c r="E300" s="5">
        <f>Ottobre!E27</f>
        <v>6.2</v>
      </c>
      <c r="F300" s="5">
        <f>Ottobre!F27</f>
        <v>0</v>
      </c>
      <c r="H300">
        <v>8.7</v>
      </c>
      <c r="K300">
        <f t="shared" si="4"/>
        <v>7.449999999999999</v>
      </c>
    </row>
    <row r="301" spans="1:11" ht="14.25">
      <c r="A301" s="17">
        <f>Ottobre!A28</f>
        <v>40478</v>
      </c>
      <c r="B301" s="5">
        <f>Ottobre!B28</f>
        <v>-1.3</v>
      </c>
      <c r="C301" s="5">
        <f>Ottobre!C28</f>
        <v>13.7</v>
      </c>
      <c r="D301" s="5">
        <f>Ottobre!D28</f>
        <v>0.1</v>
      </c>
      <c r="E301" s="5">
        <f>Ottobre!E28</f>
        <v>4.2</v>
      </c>
      <c r="F301" s="5">
        <f>Ottobre!F28</f>
        <v>0</v>
      </c>
      <c r="H301">
        <v>7.7</v>
      </c>
      <c r="K301">
        <f t="shared" si="4"/>
        <v>5.95</v>
      </c>
    </row>
    <row r="302" spans="1:11" ht="14.25">
      <c r="A302" s="17">
        <f>Ottobre!A29</f>
        <v>40479</v>
      </c>
      <c r="B302" s="5">
        <f>Ottobre!B29</f>
        <v>-0.4</v>
      </c>
      <c r="C302" s="5">
        <f>Ottobre!C29</f>
        <v>14.6</v>
      </c>
      <c r="D302" s="5">
        <f>Ottobre!D29</f>
        <v>0</v>
      </c>
      <c r="E302" s="5">
        <f>Ottobre!E29</f>
        <v>4.7</v>
      </c>
      <c r="F302" s="5">
        <f>Ottobre!F29</f>
        <v>0</v>
      </c>
      <c r="H302">
        <v>8.7</v>
      </c>
      <c r="K302">
        <f t="shared" si="4"/>
        <v>6.699999999999999</v>
      </c>
    </row>
    <row r="303" spans="1:11" ht="14.25">
      <c r="A303" s="17">
        <f>Ottobre!A30</f>
        <v>40480</v>
      </c>
      <c r="B303" s="5">
        <f>Ottobre!B30</f>
        <v>-0.1</v>
      </c>
      <c r="C303" s="5">
        <f>Ottobre!C30</f>
        <v>18.9</v>
      </c>
      <c r="D303" s="5">
        <f>Ottobre!D30</f>
        <v>0.1</v>
      </c>
      <c r="E303" s="5">
        <f>Ottobre!E30</f>
        <v>6.2</v>
      </c>
      <c r="F303" s="5">
        <f>Ottobre!F30</f>
        <v>0</v>
      </c>
      <c r="H303">
        <v>9.3</v>
      </c>
      <c r="K303">
        <f t="shared" si="4"/>
        <v>7.75</v>
      </c>
    </row>
    <row r="304" spans="1:11" ht="14.25">
      <c r="A304" s="17">
        <f>Ottobre!A31</f>
        <v>40481</v>
      </c>
      <c r="B304" s="5">
        <f>Ottobre!B31</f>
        <v>0.8</v>
      </c>
      <c r="C304" s="5">
        <f>Ottobre!C31</f>
        <v>15.9</v>
      </c>
      <c r="D304" s="5">
        <f>Ottobre!D31</f>
        <v>0</v>
      </c>
      <c r="E304" s="5">
        <f>Ottobre!E31</f>
        <v>6.7</v>
      </c>
      <c r="F304" s="5">
        <f>Ottobre!F31</f>
        <v>0</v>
      </c>
      <c r="H304">
        <v>9.5</v>
      </c>
      <c r="K304">
        <f t="shared" si="4"/>
        <v>8.1</v>
      </c>
    </row>
    <row r="305" spans="1:11" ht="14.25">
      <c r="A305" s="17">
        <f>Ottobre!A32</f>
        <v>40482</v>
      </c>
      <c r="B305" s="5">
        <f>Ottobre!B32</f>
        <v>8.2</v>
      </c>
      <c r="C305" s="5">
        <f>Ottobre!C32</f>
        <v>11.7</v>
      </c>
      <c r="D305" s="5">
        <f>Ottobre!D32</f>
        <v>26.6</v>
      </c>
      <c r="E305" s="5">
        <f>Ottobre!E32</f>
        <v>9.9</v>
      </c>
      <c r="F305" s="5">
        <f>Ottobre!F32</f>
        <v>0</v>
      </c>
      <c r="H305">
        <v>10.8</v>
      </c>
      <c r="K305">
        <f t="shared" si="4"/>
        <v>10.350000000000001</v>
      </c>
    </row>
    <row r="306" spans="1:11" ht="14.25">
      <c r="A306" s="17">
        <f>Novembre!A2</f>
        <v>40483</v>
      </c>
      <c r="B306" s="5">
        <f>Novembre!B2</f>
        <v>10.1</v>
      </c>
      <c r="C306" s="5">
        <f>Novembre!C2</f>
        <v>14</v>
      </c>
      <c r="D306" s="5">
        <f>Novembre!D2</f>
        <v>23.1</v>
      </c>
      <c r="E306" s="5">
        <f>Novembre!E2</f>
        <v>11.6</v>
      </c>
      <c r="F306" s="5">
        <f>Novembre!F2</f>
        <v>0</v>
      </c>
      <c r="H306">
        <v>7.3</v>
      </c>
      <c r="K306">
        <f t="shared" si="4"/>
        <v>9.45</v>
      </c>
    </row>
    <row r="307" spans="1:11" ht="14.25">
      <c r="A307" s="17">
        <f>Novembre!A3</f>
        <v>40484</v>
      </c>
      <c r="B307" s="5">
        <f>Novembre!B3</f>
        <v>8.7</v>
      </c>
      <c r="C307" s="5">
        <f>Novembre!C3</f>
        <v>13.3</v>
      </c>
      <c r="D307" s="5">
        <f>Novembre!D3</f>
        <v>1.9</v>
      </c>
      <c r="E307" s="5">
        <f>Novembre!E3</f>
        <v>11.3</v>
      </c>
      <c r="F307" s="5">
        <f>Novembre!F3</f>
        <v>0</v>
      </c>
      <c r="H307">
        <v>7.3</v>
      </c>
      <c r="K307">
        <f t="shared" si="4"/>
        <v>9.3</v>
      </c>
    </row>
    <row r="308" spans="1:11" ht="14.25">
      <c r="A308" s="17">
        <f>Novembre!A4</f>
        <v>40485</v>
      </c>
      <c r="B308" s="5">
        <f>Novembre!B4</f>
        <v>5</v>
      </c>
      <c r="C308" s="5">
        <f>Novembre!C4</f>
        <v>19.2</v>
      </c>
      <c r="D308" s="5">
        <f>Novembre!D4</f>
        <v>0.1</v>
      </c>
      <c r="E308" s="5">
        <f>Novembre!E4</f>
        <v>11.1</v>
      </c>
      <c r="F308" s="5">
        <f>Novembre!F4</f>
        <v>0</v>
      </c>
      <c r="H308">
        <v>8</v>
      </c>
      <c r="K308">
        <f t="shared" si="4"/>
        <v>9.55</v>
      </c>
    </row>
    <row r="309" spans="1:11" ht="14.25">
      <c r="A309" s="17">
        <f>Novembre!A5</f>
        <v>40486</v>
      </c>
      <c r="B309" s="5">
        <f>Novembre!B5</f>
        <v>4.5</v>
      </c>
      <c r="C309" s="5">
        <f>Novembre!C5</f>
        <v>18.8</v>
      </c>
      <c r="D309" s="5">
        <f>Novembre!D5</f>
        <v>0</v>
      </c>
      <c r="E309" s="5">
        <f>Novembre!E5</f>
        <v>9.9</v>
      </c>
      <c r="F309" s="5">
        <f>Novembre!F5</f>
        <v>0</v>
      </c>
      <c r="H309">
        <v>6.2</v>
      </c>
      <c r="K309">
        <f t="shared" si="4"/>
        <v>8.05</v>
      </c>
    </row>
    <row r="310" spans="1:11" ht="14.25">
      <c r="A310" s="17">
        <f>Novembre!A6</f>
        <v>40487</v>
      </c>
      <c r="B310" s="5">
        <f>Novembre!B6</f>
        <v>2.7</v>
      </c>
      <c r="C310" s="5">
        <f>Novembre!C6</f>
        <v>17.5</v>
      </c>
      <c r="D310" s="5">
        <f>Novembre!D6</f>
        <v>0</v>
      </c>
      <c r="E310" s="5">
        <f>Novembre!E6</f>
        <v>8.2</v>
      </c>
      <c r="F310" s="5">
        <f>Novembre!F6</f>
        <v>0</v>
      </c>
      <c r="H310">
        <v>2.3</v>
      </c>
      <c r="K310">
        <f t="shared" si="4"/>
        <v>5.25</v>
      </c>
    </row>
    <row r="311" spans="1:11" ht="14.25">
      <c r="A311" s="17">
        <f>Novembre!A7</f>
        <v>40488</v>
      </c>
      <c r="B311" s="5">
        <f>Novembre!B7</f>
        <v>1.6</v>
      </c>
      <c r="C311" s="5">
        <f>Novembre!C7</f>
        <v>16.7</v>
      </c>
      <c r="D311" s="5">
        <f>Novembre!D7</f>
        <v>0.1</v>
      </c>
      <c r="E311" s="5">
        <f>Novembre!E7</f>
        <v>8.9</v>
      </c>
      <c r="F311" s="5">
        <f>Novembre!F7</f>
        <v>0</v>
      </c>
      <c r="H311">
        <v>5.3</v>
      </c>
      <c r="K311">
        <f t="shared" si="4"/>
        <v>7.1</v>
      </c>
    </row>
    <row r="312" spans="1:11" ht="14.25">
      <c r="A312" s="17">
        <f>Novembre!A8</f>
        <v>40489</v>
      </c>
      <c r="B312" s="5">
        <f>Novembre!B8</f>
        <v>9.2</v>
      </c>
      <c r="C312" s="5">
        <f>Novembre!C8</f>
        <v>11.1</v>
      </c>
      <c r="D312" s="5">
        <f>Novembre!D8</f>
        <v>9.5</v>
      </c>
      <c r="E312" s="5">
        <f>Novembre!E8</f>
        <v>10.1</v>
      </c>
      <c r="F312" s="5">
        <f>Novembre!F8</f>
        <v>0</v>
      </c>
      <c r="H312">
        <v>4.6</v>
      </c>
      <c r="K312">
        <f t="shared" si="4"/>
        <v>7.35</v>
      </c>
    </row>
    <row r="313" spans="1:11" ht="14.25">
      <c r="A313" s="17">
        <f>Novembre!A9</f>
        <v>40490</v>
      </c>
      <c r="B313" s="5">
        <f>Novembre!B9</f>
        <v>5.3</v>
      </c>
      <c r="C313" s="5">
        <f>Novembre!C9</f>
        <v>11.2</v>
      </c>
      <c r="D313" s="5">
        <f>Novembre!D9</f>
        <v>6.1</v>
      </c>
      <c r="E313" s="5">
        <f>Novembre!E9</f>
        <v>8.6</v>
      </c>
      <c r="F313" s="5">
        <f>Novembre!F9</f>
        <v>0</v>
      </c>
      <c r="H313">
        <v>7</v>
      </c>
      <c r="K313">
        <f t="shared" si="4"/>
        <v>7.8</v>
      </c>
    </row>
    <row r="314" spans="1:11" ht="14.25">
      <c r="A314" s="17">
        <f>Novembre!A10</f>
        <v>40491</v>
      </c>
      <c r="B314" s="5">
        <f>Novembre!B10</f>
        <v>4.5</v>
      </c>
      <c r="C314" s="5">
        <f>Novembre!C10</f>
        <v>11</v>
      </c>
      <c r="D314" s="5">
        <f>Novembre!D10</f>
        <v>2</v>
      </c>
      <c r="E314" s="5">
        <f>Novembre!E10</f>
        <v>7.6</v>
      </c>
      <c r="F314" s="5">
        <f>Novembre!F10</f>
        <v>0</v>
      </c>
      <c r="H314">
        <v>8.1</v>
      </c>
      <c r="K314">
        <f t="shared" si="4"/>
        <v>7.85</v>
      </c>
    </row>
    <row r="315" spans="1:11" ht="14.25">
      <c r="A315" s="17">
        <f>Novembre!A11</f>
        <v>40492</v>
      </c>
      <c r="B315" s="5">
        <f>Novembre!B11</f>
        <v>4.9</v>
      </c>
      <c r="C315" s="5">
        <f>Novembre!C11</f>
        <v>12.4</v>
      </c>
      <c r="D315" s="5">
        <f>Novembre!D11</f>
        <v>5.2</v>
      </c>
      <c r="E315" s="5">
        <f>Novembre!E11</f>
        <v>8.2</v>
      </c>
      <c r="F315" s="5">
        <f>Novembre!F11</f>
        <v>0</v>
      </c>
      <c r="H315">
        <v>5.2</v>
      </c>
      <c r="K315">
        <f t="shared" si="4"/>
        <v>6.699999999999999</v>
      </c>
    </row>
    <row r="316" spans="1:11" ht="14.25">
      <c r="A316" s="17">
        <f>Novembre!A12</f>
        <v>40493</v>
      </c>
      <c r="B316" s="5">
        <f>Novembre!B12</f>
        <v>0.9</v>
      </c>
      <c r="C316" s="5">
        <f>Novembre!C12</f>
        <v>14.1</v>
      </c>
      <c r="D316" s="5">
        <f>Novembre!D12</f>
        <v>0.1</v>
      </c>
      <c r="E316" s="5">
        <f>Novembre!E12</f>
        <v>6.4</v>
      </c>
      <c r="F316" s="5">
        <f>Novembre!F12</f>
        <v>0</v>
      </c>
      <c r="H316">
        <v>3.1</v>
      </c>
      <c r="K316">
        <f t="shared" si="4"/>
        <v>4.75</v>
      </c>
    </row>
    <row r="317" spans="1:11" ht="14.25">
      <c r="A317" s="17">
        <f>Novembre!A13</f>
        <v>40494</v>
      </c>
      <c r="B317" s="5">
        <f>Novembre!B13</f>
        <v>1.4</v>
      </c>
      <c r="C317" s="5">
        <f>Novembre!C13</f>
        <v>17</v>
      </c>
      <c r="D317" s="5">
        <f>Novembre!D13</f>
        <v>0</v>
      </c>
      <c r="E317" s="5">
        <f>Novembre!E13</f>
        <v>6.6</v>
      </c>
      <c r="F317" s="5">
        <f>Novembre!F13</f>
        <v>0</v>
      </c>
      <c r="H317">
        <v>3.9</v>
      </c>
      <c r="K317">
        <f t="shared" si="4"/>
        <v>5.25</v>
      </c>
    </row>
    <row r="318" spans="1:11" ht="14.25">
      <c r="A318" s="17">
        <f>Novembre!A14</f>
        <v>40495</v>
      </c>
      <c r="B318" s="5">
        <f>Novembre!B14</f>
        <v>1.9</v>
      </c>
      <c r="C318" s="5">
        <f>Novembre!C14</f>
        <v>16.7</v>
      </c>
      <c r="D318" s="5">
        <f>Novembre!D14</f>
        <v>0</v>
      </c>
      <c r="E318" s="5">
        <f>Novembre!E14</f>
        <v>7.9</v>
      </c>
      <c r="F318" s="5">
        <f>Novembre!F14</f>
        <v>0</v>
      </c>
      <c r="H318">
        <v>6.1</v>
      </c>
      <c r="K318">
        <f t="shared" si="4"/>
        <v>7</v>
      </c>
    </row>
    <row r="319" spans="1:11" ht="14.25">
      <c r="A319" s="17">
        <f>Novembre!A15</f>
        <v>40496</v>
      </c>
      <c r="B319" s="5">
        <f>Novembre!B15</f>
        <v>5.2</v>
      </c>
      <c r="C319" s="5">
        <f>Novembre!C15</f>
        <v>13.3</v>
      </c>
      <c r="D319" s="5">
        <f>Novembre!D15</f>
        <v>0</v>
      </c>
      <c r="E319" s="5">
        <f>Novembre!E15</f>
        <v>9.25</v>
      </c>
      <c r="F319" s="5">
        <f>Novembre!F15</f>
        <v>0</v>
      </c>
      <c r="H319">
        <v>9.1</v>
      </c>
      <c r="K319">
        <f t="shared" si="4"/>
        <v>9.175</v>
      </c>
    </row>
    <row r="320" spans="1:11" ht="14.25">
      <c r="A320" s="17">
        <f>Novembre!A16</f>
        <v>40497</v>
      </c>
      <c r="B320" s="5">
        <f>Novembre!B16</f>
        <v>9.2</v>
      </c>
      <c r="C320" s="5">
        <f>Novembre!C16</f>
        <v>11.8</v>
      </c>
      <c r="D320" s="5">
        <f>Novembre!D16</f>
        <v>33.5</v>
      </c>
      <c r="E320" s="5">
        <f>Novembre!E16</f>
        <v>10.5</v>
      </c>
      <c r="F320" s="5">
        <f>Novembre!F16</f>
        <v>0</v>
      </c>
      <c r="H320">
        <v>9.1</v>
      </c>
      <c r="K320">
        <f t="shared" si="4"/>
        <v>9.8</v>
      </c>
    </row>
    <row r="321" spans="1:11" ht="14.25">
      <c r="A321" s="17">
        <f>Novembre!A17</f>
        <v>40498</v>
      </c>
      <c r="B321" s="5">
        <f>Novembre!B17</f>
        <v>9</v>
      </c>
      <c r="C321" s="5">
        <f>Novembre!C17</f>
        <v>11.6</v>
      </c>
      <c r="D321" s="5">
        <f>Novembre!D17</f>
        <v>36.4</v>
      </c>
      <c r="E321" s="5">
        <f>Novembre!E17</f>
        <v>9.7</v>
      </c>
      <c r="F321" s="5">
        <f>Novembre!F17</f>
        <v>0</v>
      </c>
      <c r="H321">
        <v>11</v>
      </c>
      <c r="K321">
        <f t="shared" si="4"/>
        <v>10.35</v>
      </c>
    </row>
    <row r="322" spans="1:11" ht="14.25">
      <c r="A322" s="17">
        <f>Novembre!A18</f>
        <v>40499</v>
      </c>
      <c r="B322" s="5">
        <f>Novembre!B18</f>
        <v>8.5</v>
      </c>
      <c r="C322" s="5">
        <f>Novembre!C18</f>
        <v>16.2</v>
      </c>
      <c r="D322" s="5">
        <f>Novembre!D18</f>
        <v>5.2</v>
      </c>
      <c r="E322" s="5">
        <f>Novembre!E18</f>
        <v>10.5</v>
      </c>
      <c r="F322" s="5">
        <f>Novembre!F18</f>
        <v>0</v>
      </c>
      <c r="H322">
        <v>11.3</v>
      </c>
      <c r="K322">
        <f t="shared" si="4"/>
        <v>10.9</v>
      </c>
    </row>
    <row r="323" spans="1:11" ht="14.25">
      <c r="A323" s="17">
        <f>Novembre!A19</f>
        <v>40500</v>
      </c>
      <c r="B323" s="5">
        <f>Novembre!B19</f>
        <v>7.7</v>
      </c>
      <c r="C323" s="5">
        <f>Novembre!C19</f>
        <v>11.6</v>
      </c>
      <c r="D323" s="5">
        <f>Novembre!D19</f>
        <v>3.4</v>
      </c>
      <c r="E323" s="5">
        <f>Novembre!E19</f>
        <v>9.1</v>
      </c>
      <c r="F323" s="5">
        <f>Novembre!F19</f>
        <v>0</v>
      </c>
      <c r="H323">
        <v>9.8</v>
      </c>
      <c r="K323">
        <f aca="true" t="shared" si="5" ref="K323:K366">AVERAGE(E323,H323)</f>
        <v>9.45</v>
      </c>
    </row>
    <row r="324" spans="1:11" ht="14.25">
      <c r="A324" s="17">
        <f>Novembre!A20</f>
        <v>40501</v>
      </c>
      <c r="B324" s="5">
        <f>Novembre!B20</f>
        <v>2.6</v>
      </c>
      <c r="C324" s="5">
        <f>Novembre!C20</f>
        <v>12.2</v>
      </c>
      <c r="D324" s="5">
        <f>Novembre!D20</f>
        <v>12.4</v>
      </c>
      <c r="E324" s="5">
        <f>Novembre!E20</f>
        <v>7.1</v>
      </c>
      <c r="F324" s="5">
        <f>Novembre!F20</f>
        <v>0</v>
      </c>
      <c r="H324">
        <v>7.9</v>
      </c>
      <c r="K324">
        <f t="shared" si="5"/>
        <v>7.5</v>
      </c>
    </row>
    <row r="325" spans="1:11" ht="14.25">
      <c r="A325" s="17">
        <f>Novembre!A21</f>
        <v>40502</v>
      </c>
      <c r="B325" s="5">
        <f>Novembre!B21</f>
        <v>1.7</v>
      </c>
      <c r="C325" s="5">
        <f>Novembre!C21</f>
        <v>10</v>
      </c>
      <c r="D325" s="5">
        <f>Novembre!D21</f>
        <v>0.6</v>
      </c>
      <c r="E325" s="5">
        <f>Novembre!E21</f>
        <v>5.7</v>
      </c>
      <c r="F325" s="5">
        <f>Novembre!F21</f>
        <v>0</v>
      </c>
      <c r="H325">
        <v>5</v>
      </c>
      <c r="K325">
        <f t="shared" si="5"/>
        <v>5.35</v>
      </c>
    </row>
    <row r="326" spans="1:11" ht="14.25">
      <c r="A326" s="17">
        <f>Novembre!A22</f>
        <v>40503</v>
      </c>
      <c r="B326" s="5">
        <f>Novembre!B22</f>
        <v>6</v>
      </c>
      <c r="C326" s="5">
        <f>Novembre!C22</f>
        <v>8.6</v>
      </c>
      <c r="D326" s="5">
        <f>Novembre!D22</f>
        <v>22.3</v>
      </c>
      <c r="E326" s="5">
        <f>Novembre!E22</f>
        <v>7</v>
      </c>
      <c r="F326" s="5">
        <f>Novembre!F22</f>
        <v>0</v>
      </c>
      <c r="H326">
        <v>4</v>
      </c>
      <c r="K326">
        <f t="shared" si="5"/>
        <v>5.5</v>
      </c>
    </row>
    <row r="327" spans="1:11" ht="14.25">
      <c r="A327" s="17">
        <f>Novembre!A23</f>
        <v>40504</v>
      </c>
      <c r="B327" s="5">
        <f>Novembre!B23</f>
        <v>5.1</v>
      </c>
      <c r="C327" s="5">
        <f>Novembre!C23</f>
        <v>12.6</v>
      </c>
      <c r="D327" s="5">
        <f>Novembre!D23</f>
        <v>14.6</v>
      </c>
      <c r="E327" s="5">
        <f>Novembre!E23</f>
        <v>7.6</v>
      </c>
      <c r="F327" s="5">
        <f>Novembre!F23</f>
        <v>0</v>
      </c>
      <c r="H327">
        <v>4.5</v>
      </c>
      <c r="K327">
        <f t="shared" si="5"/>
        <v>6.05</v>
      </c>
    </row>
    <row r="328" spans="1:11" ht="14.25">
      <c r="A328" s="17">
        <f>Novembre!A24</f>
        <v>40505</v>
      </c>
      <c r="B328" s="5">
        <f>Novembre!B24</f>
        <v>0.7</v>
      </c>
      <c r="C328" s="5">
        <f>Novembre!C24</f>
        <v>14.1</v>
      </c>
      <c r="D328" s="5">
        <f>Novembre!D24</f>
        <v>0.1</v>
      </c>
      <c r="E328" s="5">
        <f>Novembre!E24</f>
        <v>5.3</v>
      </c>
      <c r="F328" s="5">
        <f>Novembre!F24</f>
        <v>0</v>
      </c>
      <c r="H328">
        <v>8.9</v>
      </c>
      <c r="K328">
        <f t="shared" si="5"/>
        <v>7.1</v>
      </c>
    </row>
    <row r="329" spans="1:11" ht="14.25">
      <c r="A329" s="17">
        <f>Novembre!A25</f>
        <v>40506</v>
      </c>
      <c r="B329" s="5">
        <f>Novembre!B25</f>
        <v>-1.8</v>
      </c>
      <c r="C329" s="5">
        <f>Novembre!C25</f>
        <v>12</v>
      </c>
      <c r="D329" s="5">
        <f>Novembre!D25</f>
        <v>0</v>
      </c>
      <c r="E329" s="5">
        <f>Novembre!E25</f>
        <v>4.6</v>
      </c>
      <c r="F329" s="5">
        <f>Novembre!F25</f>
        <v>0</v>
      </c>
      <c r="H329">
        <v>5.3</v>
      </c>
      <c r="K329">
        <f t="shared" si="5"/>
        <v>4.949999999999999</v>
      </c>
    </row>
    <row r="330" spans="1:11" ht="14.25">
      <c r="A330" s="17">
        <f>Novembre!A26</f>
        <v>40507</v>
      </c>
      <c r="B330" s="5">
        <f>Novembre!B26</f>
        <v>-2.3</v>
      </c>
      <c r="C330" s="5">
        <f>Novembre!C26</f>
        <v>10</v>
      </c>
      <c r="D330" s="5">
        <f>Novembre!D26</f>
        <v>0</v>
      </c>
      <c r="E330" s="5">
        <f>Novembre!E26</f>
        <v>2.1</v>
      </c>
      <c r="F330" s="5">
        <f>Novembre!F26</f>
        <v>0</v>
      </c>
      <c r="H330">
        <v>6.3</v>
      </c>
      <c r="K330">
        <f t="shared" si="5"/>
        <v>4.2</v>
      </c>
    </row>
    <row r="331" spans="1:11" ht="14.25">
      <c r="A331" s="17">
        <f>Novembre!A27</f>
        <v>40508</v>
      </c>
      <c r="B331" s="5">
        <f>Novembre!B27</f>
        <v>0.2</v>
      </c>
      <c r="C331" s="5">
        <f>Novembre!C27</f>
        <v>8</v>
      </c>
      <c r="D331" s="5">
        <f>Novembre!D27</f>
        <v>0</v>
      </c>
      <c r="E331" s="5">
        <f>Novembre!E27</f>
        <v>3.4</v>
      </c>
      <c r="F331" s="5">
        <f>Novembre!F27</f>
        <v>0</v>
      </c>
      <c r="H331">
        <v>8.4</v>
      </c>
      <c r="K331">
        <f t="shared" si="5"/>
        <v>5.9</v>
      </c>
    </row>
    <row r="332" spans="1:11" ht="14.25">
      <c r="A332" s="17">
        <f>Novembre!A28</f>
        <v>40509</v>
      </c>
      <c r="B332" s="5">
        <f>Novembre!B28</f>
        <v>-2.7</v>
      </c>
      <c r="C332" s="5">
        <f>Novembre!C28</f>
        <v>7.6</v>
      </c>
      <c r="D332" s="5">
        <f>Novembre!D28</f>
        <v>0</v>
      </c>
      <c r="E332" s="5">
        <f>Novembre!E28</f>
        <v>1.7</v>
      </c>
      <c r="F332" s="5">
        <f>Novembre!F28</f>
        <v>1</v>
      </c>
      <c r="H332">
        <v>8.9</v>
      </c>
      <c r="K332">
        <f t="shared" si="5"/>
        <v>5.3</v>
      </c>
    </row>
    <row r="333" spans="1:11" ht="14.25">
      <c r="A333" s="17">
        <f>Novembre!A29</f>
        <v>40510</v>
      </c>
      <c r="B333" s="5">
        <f>Novembre!B29</f>
        <v>0.7</v>
      </c>
      <c r="C333" s="5">
        <f>Novembre!C29</f>
        <v>4.6</v>
      </c>
      <c r="D333" s="5">
        <f>Novembre!D29</f>
        <v>5.9</v>
      </c>
      <c r="E333" s="5">
        <f>Novembre!E29</f>
        <v>2</v>
      </c>
      <c r="F333" s="5" t="str">
        <f>Novembre!L29</f>
        <v>fiocchi tutta notte poi pioggia di giorno (neve a 500m)</v>
      </c>
      <c r="H333">
        <v>5.5</v>
      </c>
      <c r="K333">
        <f t="shared" si="5"/>
        <v>3.75</v>
      </c>
    </row>
    <row r="334" spans="1:11" ht="14.25">
      <c r="A334" s="17">
        <f>Novembre!A30</f>
        <v>40511</v>
      </c>
      <c r="B334" s="5">
        <f>Novembre!B30</f>
        <v>-2.9</v>
      </c>
      <c r="C334" s="5">
        <f>Novembre!C30</f>
        <v>7.5</v>
      </c>
      <c r="D334" s="5">
        <f>Novembre!D30</f>
        <v>3.5</v>
      </c>
      <c r="E334" s="5">
        <f>Novembre!E30</f>
        <v>2.3</v>
      </c>
      <c r="F334" s="5" t="str">
        <f>Novembre!L30</f>
        <v>fiocchi sulle montagne la mattina</v>
      </c>
      <c r="H334">
        <v>6.2</v>
      </c>
      <c r="K334">
        <f t="shared" si="5"/>
        <v>4.25</v>
      </c>
    </row>
    <row r="335" spans="1:11" ht="14.25">
      <c r="A335" s="17">
        <f>Novembre!A31</f>
        <v>40512</v>
      </c>
      <c r="B335" s="5">
        <f>Novembre!B31</f>
        <v>-3.2</v>
      </c>
      <c r="C335" s="5">
        <f>Novembre!C31</f>
        <v>7.4</v>
      </c>
      <c r="D335" s="5">
        <f>Novembre!D31</f>
        <v>1.7</v>
      </c>
      <c r="E335" s="5">
        <f>Novembre!E31</f>
        <v>1.6</v>
      </c>
      <c r="F335" s="5" t="str">
        <f>Novembre!L31</f>
        <v>fiocchi la sera</v>
      </c>
      <c r="H335">
        <v>6.5</v>
      </c>
      <c r="K335">
        <f t="shared" si="5"/>
        <v>4.05</v>
      </c>
    </row>
    <row r="336" spans="1:11" ht="14.25">
      <c r="A336" s="17">
        <f>Dicembre!A2</f>
        <v>40513</v>
      </c>
      <c r="B336" s="5">
        <f>Dicembre!B2</f>
        <v>0.5</v>
      </c>
      <c r="C336" s="5">
        <f>Dicembre!C2</f>
        <v>1.8</v>
      </c>
      <c r="D336" s="5">
        <f>Dicembre!D2</f>
        <v>5.9</v>
      </c>
      <c r="E336" s="5">
        <f>Dicembre!E2</f>
        <v>0.9</v>
      </c>
      <c r="F336" s="5">
        <f>Dicembre!F2</f>
        <v>8</v>
      </c>
      <c r="H336">
        <v>5.2</v>
      </c>
      <c r="K336">
        <f t="shared" si="5"/>
        <v>3.0500000000000003</v>
      </c>
    </row>
    <row r="337" spans="1:11" ht="14.25">
      <c r="A337" s="17">
        <f>Dicembre!A3</f>
        <v>40514</v>
      </c>
      <c r="B337" s="5">
        <f>Dicembre!B3</f>
        <v>-3.1</v>
      </c>
      <c r="C337" s="5">
        <f>Dicembre!C3</f>
        <v>3</v>
      </c>
      <c r="D337" s="5">
        <f>Dicembre!D3</f>
        <v>3</v>
      </c>
      <c r="E337" s="5">
        <f>Dicembre!E3</f>
        <v>0.2</v>
      </c>
      <c r="F337" s="5" t="str">
        <f>Dicembre!F3</f>
        <v>fiocchi</v>
      </c>
      <c r="H337">
        <v>2</v>
      </c>
      <c r="K337">
        <f t="shared" si="5"/>
        <v>1.1</v>
      </c>
    </row>
    <row r="338" spans="1:11" ht="14.25">
      <c r="A338" s="17">
        <f>Dicembre!A4</f>
        <v>40515</v>
      </c>
      <c r="B338" s="5">
        <f>Dicembre!B4</f>
        <v>0.2</v>
      </c>
      <c r="C338" s="5">
        <f>Dicembre!C4</f>
        <v>6</v>
      </c>
      <c r="D338" s="5">
        <f>Dicembre!D4</f>
        <v>8.8</v>
      </c>
      <c r="E338" s="5">
        <f>Dicembre!E4</f>
        <v>2.1</v>
      </c>
      <c r="F338" s="5" t="str">
        <f>Dicembre!F4</f>
        <v>fiocchi</v>
      </c>
      <c r="H338">
        <v>1.6</v>
      </c>
      <c r="K338">
        <f t="shared" si="5"/>
        <v>1.85</v>
      </c>
    </row>
    <row r="339" spans="1:11" ht="14.25">
      <c r="A339" s="17">
        <f>Dicembre!A5</f>
        <v>40516</v>
      </c>
      <c r="B339" s="5">
        <f>Dicembre!B5</f>
        <v>-3</v>
      </c>
      <c r="C339" s="5">
        <f>Dicembre!C5</f>
        <v>6.3</v>
      </c>
      <c r="D339" s="5">
        <f>Dicembre!D5</f>
        <v>1.3</v>
      </c>
      <c r="E339" s="5">
        <f>Dicembre!E5</f>
        <v>1.4</v>
      </c>
      <c r="F339" s="5">
        <f>Dicembre!F5</f>
        <v>0</v>
      </c>
      <c r="H339">
        <v>3.1</v>
      </c>
      <c r="K339">
        <f t="shared" si="5"/>
        <v>2.25</v>
      </c>
    </row>
    <row r="340" spans="1:11" ht="14.25">
      <c r="A340" s="17">
        <f>Dicembre!A6</f>
        <v>40517</v>
      </c>
      <c r="B340" s="5">
        <f>Dicembre!B6</f>
        <v>-4</v>
      </c>
      <c r="C340" s="5">
        <f>Dicembre!C6</f>
        <v>2.4</v>
      </c>
      <c r="D340" s="5">
        <f>Dicembre!D6</f>
        <v>0</v>
      </c>
      <c r="E340" s="5">
        <f>Dicembre!E6</f>
        <v>-0.7</v>
      </c>
      <c r="F340" s="5">
        <f>Dicembre!F6</f>
        <v>7</v>
      </c>
      <c r="H340">
        <v>2.8</v>
      </c>
      <c r="K340">
        <f t="shared" si="5"/>
        <v>1.0499999999999998</v>
      </c>
    </row>
    <row r="341" spans="1:11" ht="14.25">
      <c r="A341" s="17">
        <f>Dicembre!A7</f>
        <v>40518</v>
      </c>
      <c r="B341" s="5">
        <f>Dicembre!B7</f>
        <v>0.3</v>
      </c>
      <c r="C341" s="5">
        <f>Dicembre!C7</f>
        <v>1.4</v>
      </c>
      <c r="D341" s="5">
        <f>Dicembre!D7</f>
        <v>19.5</v>
      </c>
      <c r="E341" s="5">
        <f>Dicembre!E7</f>
        <v>0.8</v>
      </c>
      <c r="F341" s="5">
        <f>Dicembre!F7</f>
        <v>5</v>
      </c>
      <c r="H341">
        <v>3</v>
      </c>
      <c r="K341">
        <f t="shared" si="5"/>
        <v>1.9</v>
      </c>
    </row>
    <row r="342" spans="1:11" ht="14.25">
      <c r="A342" s="17">
        <f>Dicembre!A8</f>
        <v>40519</v>
      </c>
      <c r="B342" s="5">
        <f>Dicembre!B8</f>
        <v>1.1</v>
      </c>
      <c r="C342" s="5">
        <f>Dicembre!C8</f>
        <v>5.6</v>
      </c>
      <c r="D342" s="5">
        <f>Dicembre!D8</f>
        <v>24.9</v>
      </c>
      <c r="E342" s="5">
        <f>Dicembre!E8</f>
        <v>3.1</v>
      </c>
      <c r="F342" s="5">
        <f>Dicembre!F8</f>
        <v>0</v>
      </c>
      <c r="H342">
        <v>4.3</v>
      </c>
      <c r="K342">
        <f t="shared" si="5"/>
        <v>3.7</v>
      </c>
    </row>
    <row r="343" spans="1:11" ht="14.25">
      <c r="A343" s="17">
        <f>Dicembre!A9</f>
        <v>40520</v>
      </c>
      <c r="B343" s="5">
        <f>Dicembre!B9</f>
        <v>3.6</v>
      </c>
      <c r="C343" s="5">
        <f>Dicembre!C9</f>
        <v>6.7</v>
      </c>
      <c r="D343" s="5">
        <f>Dicembre!D9</f>
        <v>32.2</v>
      </c>
      <c r="E343" s="5">
        <f>Dicembre!E9</f>
        <v>5.3</v>
      </c>
      <c r="F343" s="5">
        <f>Dicembre!F9</f>
        <v>0</v>
      </c>
      <c r="H343">
        <v>7.7</v>
      </c>
      <c r="K343">
        <f t="shared" si="5"/>
        <v>6.5</v>
      </c>
    </row>
    <row r="344" spans="1:11" ht="14.25">
      <c r="A344" s="17">
        <f>Dicembre!A10</f>
        <v>40521</v>
      </c>
      <c r="B344" s="5">
        <f>Dicembre!B10</f>
        <v>1.1</v>
      </c>
      <c r="C344" s="5">
        <f>Dicembre!C10</f>
        <v>13</v>
      </c>
      <c r="D344" s="5">
        <f>Dicembre!D10</f>
        <v>0.1</v>
      </c>
      <c r="E344" s="5">
        <f>Dicembre!E10</f>
        <v>7.3</v>
      </c>
      <c r="F344" s="5">
        <f>Dicembre!F10</f>
        <v>0</v>
      </c>
      <c r="H344">
        <v>2.5</v>
      </c>
      <c r="K344">
        <f t="shared" si="5"/>
        <v>4.9</v>
      </c>
    </row>
    <row r="345" spans="1:11" ht="14.25">
      <c r="A345" s="17">
        <f>Dicembre!A11</f>
        <v>40522</v>
      </c>
      <c r="B345" s="5">
        <f>Dicembre!B11</f>
        <v>-1.3</v>
      </c>
      <c r="C345" s="5">
        <f>Dicembre!C11</f>
        <v>11.7</v>
      </c>
      <c r="D345" s="5">
        <f>Dicembre!D11</f>
        <v>0</v>
      </c>
      <c r="E345" s="5">
        <f>Dicembre!E11</f>
        <v>5.9</v>
      </c>
      <c r="F345" s="5">
        <f>Dicembre!F11</f>
        <v>0</v>
      </c>
      <c r="H345">
        <v>2.7</v>
      </c>
      <c r="K345">
        <f t="shared" si="5"/>
        <v>4.300000000000001</v>
      </c>
    </row>
    <row r="346" spans="1:11" ht="14.25">
      <c r="A346" s="17">
        <f>Dicembre!A12</f>
        <v>40523</v>
      </c>
      <c r="B346" s="5">
        <f>Dicembre!B12</f>
        <v>-3.3</v>
      </c>
      <c r="C346" s="5">
        <f>Dicembre!C12</f>
        <v>9.7</v>
      </c>
      <c r="D346" s="5">
        <f>Dicembre!D12</f>
        <v>0</v>
      </c>
      <c r="E346" s="5">
        <f>Dicembre!E12</f>
        <v>0.4</v>
      </c>
      <c r="F346" s="5">
        <f>Dicembre!F12</f>
        <v>0</v>
      </c>
      <c r="H346">
        <v>3.7</v>
      </c>
      <c r="K346">
        <f t="shared" si="5"/>
        <v>2.0500000000000003</v>
      </c>
    </row>
    <row r="347" spans="1:11" ht="14.25">
      <c r="A347" s="17">
        <f>Dicembre!A13</f>
        <v>40524</v>
      </c>
      <c r="B347" s="5">
        <f>Dicembre!B13</f>
        <v>-3.7</v>
      </c>
      <c r="C347" s="5">
        <f>Dicembre!C13</f>
        <v>9.6</v>
      </c>
      <c r="D347" s="5">
        <f>Dicembre!D13</f>
        <v>0.1</v>
      </c>
      <c r="E347" s="5">
        <f>Dicembre!E13</f>
        <v>2.2</v>
      </c>
      <c r="F347" s="5">
        <f>Dicembre!F13</f>
        <v>0</v>
      </c>
      <c r="H347">
        <v>2.4</v>
      </c>
      <c r="K347">
        <f t="shared" si="5"/>
        <v>2.3</v>
      </c>
    </row>
    <row r="348" spans="1:11" ht="14.25">
      <c r="A348" s="17">
        <f>Dicembre!A14</f>
        <v>40525</v>
      </c>
      <c r="B348" s="5">
        <f>Dicembre!B14</f>
        <v>-3.1</v>
      </c>
      <c r="C348" s="5">
        <f>Dicembre!C14</f>
        <v>9.2</v>
      </c>
      <c r="D348" s="5">
        <f>Dicembre!D14</f>
        <v>0</v>
      </c>
      <c r="E348" s="5">
        <f>Dicembre!E14</f>
        <v>2.6</v>
      </c>
      <c r="F348" s="5">
        <f>Dicembre!F14</f>
        <v>0</v>
      </c>
      <c r="H348">
        <v>2.3</v>
      </c>
      <c r="K348">
        <f t="shared" si="5"/>
        <v>2.45</v>
      </c>
    </row>
    <row r="349" spans="1:11" ht="14.25">
      <c r="A349" s="17">
        <f>Dicembre!A15</f>
        <v>40526</v>
      </c>
      <c r="B349" s="5">
        <f>Dicembre!B15</f>
        <v>-6.4</v>
      </c>
      <c r="C349" s="5">
        <f>Dicembre!C15</f>
        <v>5.8</v>
      </c>
      <c r="D349" s="5">
        <f>Dicembre!D15</f>
        <v>0</v>
      </c>
      <c r="E349" s="5">
        <f>Dicembre!E15</f>
        <v>-1.5</v>
      </c>
      <c r="F349" s="5">
        <f>Dicembre!F15</f>
        <v>0</v>
      </c>
      <c r="H349">
        <v>-0.4</v>
      </c>
      <c r="K349">
        <f t="shared" si="5"/>
        <v>-0.95</v>
      </c>
    </row>
    <row r="350" spans="1:11" ht="14.25">
      <c r="A350" s="17">
        <f>Dicembre!A16</f>
        <v>40527</v>
      </c>
      <c r="B350" s="5">
        <f>Dicembre!B16</f>
        <v>-6.9</v>
      </c>
      <c r="C350" s="5">
        <f>Dicembre!C16</f>
        <v>1.8</v>
      </c>
      <c r="D350" s="5">
        <f>Dicembre!D16</f>
        <v>0</v>
      </c>
      <c r="E350" s="5">
        <f>Dicembre!E16</f>
        <v>-3.6</v>
      </c>
      <c r="F350" s="5">
        <f>Dicembre!F16</f>
        <v>0</v>
      </c>
      <c r="H350">
        <v>-3.1</v>
      </c>
      <c r="K350">
        <f t="shared" si="5"/>
        <v>-3.35</v>
      </c>
    </row>
    <row r="351" spans="1:11" ht="14.25">
      <c r="A351" s="17">
        <f>Dicembre!A17</f>
        <v>40528</v>
      </c>
      <c r="B351" s="5">
        <f>Dicembre!B17</f>
        <v>-9.5</v>
      </c>
      <c r="C351" s="5">
        <f>Dicembre!C17</f>
        <v>1.7</v>
      </c>
      <c r="D351" s="5">
        <f>Dicembre!D17</f>
        <v>0</v>
      </c>
      <c r="E351" s="5">
        <f>Dicembre!E17</f>
        <v>-5.3</v>
      </c>
      <c r="F351" s="5">
        <f>Dicembre!F17</f>
        <v>0</v>
      </c>
      <c r="H351">
        <v>-4.1</v>
      </c>
      <c r="K351">
        <f t="shared" si="5"/>
        <v>-4.699999999999999</v>
      </c>
    </row>
    <row r="352" spans="1:11" ht="14.25">
      <c r="A352" s="17">
        <f>Dicembre!A18</f>
        <v>40529</v>
      </c>
      <c r="B352" s="5">
        <f>Dicembre!B18</f>
        <v>-7.5</v>
      </c>
      <c r="C352" s="5">
        <f>Dicembre!C18</f>
        <v>-1.6</v>
      </c>
      <c r="D352" s="5">
        <f>Dicembre!D18</f>
        <v>0</v>
      </c>
      <c r="E352" s="5">
        <f>Dicembre!E18</f>
        <v>-4.5</v>
      </c>
      <c r="F352" s="5">
        <f>Dicembre!F18</f>
        <v>5</v>
      </c>
      <c r="H352">
        <v>-1.7</v>
      </c>
      <c r="K352">
        <f t="shared" si="5"/>
        <v>-3.1</v>
      </c>
    </row>
    <row r="353" spans="1:11" ht="14.25">
      <c r="A353" s="17">
        <f>Dicembre!A19</f>
        <v>40530</v>
      </c>
      <c r="B353" s="5">
        <f>Dicembre!B19</f>
        <v>-12.2</v>
      </c>
      <c r="C353" s="5">
        <f>Dicembre!C19</f>
        <v>3.8</v>
      </c>
      <c r="D353" s="5">
        <f>Dicembre!D19</f>
        <v>1.5</v>
      </c>
      <c r="E353" s="5">
        <f>Dicembre!E19</f>
        <v>-6.6</v>
      </c>
      <c r="F353" s="5">
        <f>Dicembre!F19</f>
        <v>0</v>
      </c>
      <c r="H353">
        <v>-4.4</v>
      </c>
      <c r="K353">
        <f t="shared" si="5"/>
        <v>-5.5</v>
      </c>
    </row>
    <row r="354" spans="1:11" ht="14.25">
      <c r="A354" s="17">
        <f>Dicembre!A20</f>
        <v>40531</v>
      </c>
      <c r="B354" s="5">
        <f>Dicembre!B20</f>
        <v>-10.3</v>
      </c>
      <c r="C354" s="5">
        <f>Dicembre!C20</f>
        <v>-0.4</v>
      </c>
      <c r="D354" s="5">
        <f>Dicembre!D20</f>
        <v>0</v>
      </c>
      <c r="E354" s="5">
        <f>Dicembre!E20</f>
        <v>-3.3</v>
      </c>
      <c r="F354" s="5">
        <f>Dicembre!F20</f>
        <v>1</v>
      </c>
      <c r="H354">
        <v>-3.3</v>
      </c>
      <c r="K354">
        <f t="shared" si="5"/>
        <v>-3.3</v>
      </c>
    </row>
    <row r="355" spans="1:11" ht="14.25">
      <c r="A355" s="17">
        <f>Dicembre!A21</f>
        <v>40532</v>
      </c>
      <c r="B355" s="5">
        <f>Dicembre!B21</f>
        <v>-4.3</v>
      </c>
      <c r="C355" s="5">
        <f>Dicembre!C21</f>
        <v>5.4</v>
      </c>
      <c r="D355" s="5">
        <f>Dicembre!D21</f>
        <v>1.5</v>
      </c>
      <c r="E355" s="5">
        <f>Dicembre!E21</f>
        <v>0.2</v>
      </c>
      <c r="F355" s="5">
        <f>Dicembre!F21</f>
        <v>0</v>
      </c>
      <c r="H355">
        <v>-6.9</v>
      </c>
      <c r="K355">
        <f t="shared" si="5"/>
        <v>-3.35</v>
      </c>
    </row>
    <row r="356" spans="1:11" ht="14.25">
      <c r="A356" s="17">
        <f>Dicembre!A22</f>
        <v>40533</v>
      </c>
      <c r="B356" s="5">
        <f>Dicembre!B22</f>
        <v>1.2</v>
      </c>
      <c r="C356" s="5">
        <f>Dicembre!C22</f>
        <v>3.5</v>
      </c>
      <c r="D356" s="5">
        <f>Dicembre!D22</f>
        <v>7.9</v>
      </c>
      <c r="E356" s="5">
        <f>Dicembre!E22</f>
        <v>2.4</v>
      </c>
      <c r="F356" s="5">
        <f>Dicembre!F22</f>
        <v>0</v>
      </c>
      <c r="H356">
        <v>-2.6</v>
      </c>
      <c r="K356">
        <f t="shared" si="5"/>
        <v>-0.10000000000000009</v>
      </c>
    </row>
    <row r="357" spans="1:11" ht="14.25">
      <c r="A357" s="17">
        <f>Dicembre!A23</f>
        <v>40534</v>
      </c>
      <c r="B357" s="5">
        <f>Dicembre!B23</f>
        <v>2.2</v>
      </c>
      <c r="C357" s="5">
        <f>Dicembre!C23</f>
        <v>5.2</v>
      </c>
      <c r="D357" s="5">
        <f>Dicembre!D23</f>
        <v>23</v>
      </c>
      <c r="E357" s="5">
        <f>Dicembre!E23</f>
        <v>3.8</v>
      </c>
      <c r="F357" s="5">
        <f>Dicembre!F23</f>
        <v>0</v>
      </c>
      <c r="H357">
        <v>0.2</v>
      </c>
      <c r="K357">
        <f t="shared" si="5"/>
        <v>2</v>
      </c>
    </row>
    <row r="358" spans="1:11" ht="14.25">
      <c r="A358" s="17">
        <f>Dicembre!A24</f>
        <v>40535</v>
      </c>
      <c r="B358" s="5">
        <f>Dicembre!B24</f>
        <v>5.8</v>
      </c>
      <c r="C358" s="5">
        <f>Dicembre!C24</f>
        <v>7.8</v>
      </c>
      <c r="D358" s="5">
        <f>Dicembre!D24</f>
        <v>36</v>
      </c>
      <c r="E358" s="5">
        <f>Dicembre!E24</f>
        <v>6.8</v>
      </c>
      <c r="F358" s="5">
        <f>Dicembre!F24</f>
        <v>0</v>
      </c>
      <c r="H358">
        <v>2.6</v>
      </c>
      <c r="K358">
        <f t="shared" si="5"/>
        <v>4.7</v>
      </c>
    </row>
    <row r="359" spans="1:11" ht="14.25">
      <c r="A359" s="17">
        <f>Dicembre!A25</f>
        <v>40536</v>
      </c>
      <c r="B359" s="5">
        <f>Dicembre!B25</f>
        <v>5</v>
      </c>
      <c r="C359" s="5">
        <f>Dicembre!C25</f>
        <v>7.8</v>
      </c>
      <c r="D359" s="5">
        <f>Dicembre!D25</f>
        <v>6</v>
      </c>
      <c r="E359" s="5">
        <f>Dicembre!E25</f>
        <v>6.3</v>
      </c>
      <c r="F359" s="5">
        <f>Dicembre!F25</f>
        <v>0</v>
      </c>
      <c r="H359">
        <v>3.6</v>
      </c>
      <c r="K359">
        <f t="shared" si="5"/>
        <v>4.95</v>
      </c>
    </row>
    <row r="360" spans="1:11" ht="14.25">
      <c r="A360" s="17">
        <f>Dicembre!A26</f>
        <v>40537</v>
      </c>
      <c r="B360" s="5">
        <f>Dicembre!B26</f>
        <v>4.5</v>
      </c>
      <c r="C360" s="5">
        <f>Dicembre!C26</f>
        <v>7.4</v>
      </c>
      <c r="D360" s="5">
        <f>Dicembre!D26</f>
        <v>1.8</v>
      </c>
      <c r="E360" s="5">
        <f>Dicembre!E26</f>
        <v>5.9</v>
      </c>
      <c r="F360" s="5">
        <f>Dicembre!F26</f>
        <v>0</v>
      </c>
      <c r="H360">
        <v>5.6</v>
      </c>
      <c r="K360">
        <f t="shared" si="5"/>
        <v>5.75</v>
      </c>
    </row>
    <row r="361" spans="1:11" ht="14.25">
      <c r="A361" s="17">
        <f>Dicembre!A27</f>
        <v>40538</v>
      </c>
      <c r="B361" s="5">
        <f>Dicembre!B27</f>
        <v>-3.6</v>
      </c>
      <c r="C361" s="5">
        <f>Dicembre!C27</f>
        <v>7.2</v>
      </c>
      <c r="D361" s="5">
        <f>Dicembre!D27</f>
        <v>0</v>
      </c>
      <c r="E361" s="5">
        <f>Dicembre!E27</f>
        <v>3.8</v>
      </c>
      <c r="F361" s="5">
        <f>Dicembre!F27</f>
        <v>0</v>
      </c>
      <c r="H361">
        <v>2.3</v>
      </c>
      <c r="K361">
        <f t="shared" si="5"/>
        <v>3.05</v>
      </c>
    </row>
    <row r="362" spans="1:11" ht="14.25">
      <c r="A362" s="17">
        <f>Dicembre!A28</f>
        <v>40539</v>
      </c>
      <c r="B362" s="5">
        <f>Dicembre!B28</f>
        <v>-6.8</v>
      </c>
      <c r="C362" s="5">
        <f>Dicembre!C28</f>
        <v>3.8</v>
      </c>
      <c r="D362" s="5">
        <f>Dicembre!D28</f>
        <v>0</v>
      </c>
      <c r="E362" s="5">
        <f>Dicembre!E28</f>
        <v>-2.7</v>
      </c>
      <c r="F362" s="5">
        <f>Dicembre!F28</f>
        <v>0</v>
      </c>
      <c r="H362">
        <v>0.2</v>
      </c>
      <c r="K362">
        <f t="shared" si="5"/>
        <v>-1.25</v>
      </c>
    </row>
    <row r="363" spans="1:11" ht="14.25">
      <c r="A363" s="17">
        <f>Dicembre!A29</f>
        <v>40540</v>
      </c>
      <c r="B363" s="5">
        <f>Dicembre!B29</f>
        <v>-6.3</v>
      </c>
      <c r="C363" s="5">
        <f>Dicembre!C29</f>
        <v>2.8</v>
      </c>
      <c r="D363" s="5">
        <f>Dicembre!D29</f>
        <v>0</v>
      </c>
      <c r="E363" s="5">
        <f>Dicembre!E29</f>
        <v>-2.7</v>
      </c>
      <c r="F363" s="5">
        <f>Dicembre!F29</f>
        <v>0</v>
      </c>
      <c r="H363">
        <v>-1</v>
      </c>
      <c r="K363">
        <f t="shared" si="5"/>
        <v>-1.85</v>
      </c>
    </row>
    <row r="364" spans="1:11" ht="14.25">
      <c r="A364" s="17">
        <f>Dicembre!A30</f>
        <v>40541</v>
      </c>
      <c r="B364" s="5">
        <f>Dicembre!B30</f>
        <v>-6</v>
      </c>
      <c r="C364" s="5">
        <f>Dicembre!C30</f>
        <v>5.8</v>
      </c>
      <c r="D364" s="5">
        <f>Dicembre!D30</f>
        <v>0</v>
      </c>
      <c r="E364" s="5">
        <f>Dicembre!E30</f>
        <v>-2.3</v>
      </c>
      <c r="F364" s="5">
        <f>Dicembre!F30</f>
        <v>0</v>
      </c>
      <c r="H364">
        <v>0</v>
      </c>
      <c r="K364">
        <f t="shared" si="5"/>
        <v>-1.15</v>
      </c>
    </row>
    <row r="365" spans="1:11" ht="14.25">
      <c r="A365" s="17">
        <f>Dicembre!A31</f>
        <v>40542</v>
      </c>
      <c r="B365" s="5">
        <f>Dicembre!B31</f>
        <v>-5</v>
      </c>
      <c r="C365" s="5">
        <f>Dicembre!C31</f>
        <v>6.1</v>
      </c>
      <c r="D365" s="5">
        <f>Dicembre!D31</f>
        <v>0</v>
      </c>
      <c r="E365" s="5">
        <f>Dicembre!E31</f>
        <v>-1.3</v>
      </c>
      <c r="F365" s="5">
        <f>Dicembre!F31</f>
        <v>0</v>
      </c>
      <c r="H365">
        <v>2.3</v>
      </c>
      <c r="K365">
        <f t="shared" si="5"/>
        <v>0.4999999999999999</v>
      </c>
    </row>
    <row r="366" spans="1:11" ht="14.25">
      <c r="A366" s="17">
        <f>Dicembre!A32</f>
        <v>40543</v>
      </c>
      <c r="B366" s="5">
        <f>Dicembre!B32</f>
        <v>-5.6</v>
      </c>
      <c r="C366" s="5">
        <f>Dicembre!C32</f>
        <v>7</v>
      </c>
      <c r="D366" s="5">
        <f>Dicembre!D32</f>
        <v>0.1</v>
      </c>
      <c r="E366" s="5">
        <f>Dicembre!E32</f>
        <v>-1.7</v>
      </c>
      <c r="F366" s="5">
        <f>Dicembre!F32</f>
        <v>0</v>
      </c>
      <c r="H366">
        <v>0</v>
      </c>
      <c r="K366">
        <f t="shared" si="5"/>
        <v>-0.85</v>
      </c>
    </row>
    <row r="367" spans="6:8" ht="14.25">
      <c r="F367" s="30">
        <f>SUM(F2:F366)</f>
        <v>51</v>
      </c>
      <c r="H367">
        <f>MIN(H2:H366)</f>
        <v>-6.9</v>
      </c>
    </row>
    <row r="368" spans="1:9" ht="14.25">
      <c r="A368" s="30" t="s">
        <v>33</v>
      </c>
      <c r="B368" s="30">
        <f>MIN(B2:B366)</f>
        <v>-12.2</v>
      </c>
      <c r="C368" s="30">
        <f>MIN(C2:C366)</f>
        <v>-1.6</v>
      </c>
      <c r="I368" s="30">
        <f>MIN(E2:E366)</f>
        <v>-6.6</v>
      </c>
    </row>
    <row r="369" spans="1:9" ht="14.25">
      <c r="A369" s="30" t="s">
        <v>34</v>
      </c>
      <c r="B369" s="30">
        <f>MAX(B2:B366)</f>
        <v>21</v>
      </c>
      <c r="C369" s="30">
        <f>MAX(C2:C366)</f>
        <v>35.2</v>
      </c>
      <c r="D369" s="30">
        <f>MAX(D2:D366)</f>
        <v>75.4</v>
      </c>
      <c r="F369" s="30">
        <f>MAX(F2:F366)</f>
        <v>9</v>
      </c>
      <c r="I369" s="30">
        <f>MAX(E2:E366)</f>
        <v>26.3</v>
      </c>
    </row>
    <row r="370" spans="1:9" ht="14.25">
      <c r="A370" s="30" t="s">
        <v>35</v>
      </c>
      <c r="B370" s="30">
        <f>AVERAGE(B2:B366)</f>
        <v>5.909315068493142</v>
      </c>
      <c r="C370" s="30">
        <f>AVERAGE(C2:C366)</f>
        <v>17.356986301369865</v>
      </c>
      <c r="D370" s="30">
        <f>AVERAGE(D2:D366)</f>
        <v>3.528493150684932</v>
      </c>
      <c r="E370" s="30">
        <f>AVERAGE(E2:E366)</f>
        <v>11.254657534246572</v>
      </c>
      <c r="H370" s="30">
        <f>AVERAGE(H2:H366)</f>
        <v>12.074109589041104</v>
      </c>
      <c r="I370" s="30">
        <f>AVERAGE(E2:E366)</f>
        <v>11.254657534246572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zoomScale="55" zoomScaleNormal="55" zoomScaleSheetLayoutView="70" zoomScalePageLayoutView="0" workbookViewId="0" topLeftCell="A45">
      <pane xSplit="1" topLeftCell="B1" activePane="topRight" state="frozen"/>
      <selection pane="topLeft" activeCell="A1" sqref="A1"/>
      <selection pane="topRight" activeCell="E31" sqref="E31"/>
    </sheetView>
  </sheetViews>
  <sheetFormatPr defaultColWidth="9.140625" defaultRowHeight="15"/>
  <cols>
    <col min="1" max="1" width="11.421875" style="0" bestFit="1" customWidth="1"/>
    <col min="2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1.140625" style="0" bestFit="1" customWidth="1"/>
    <col min="14" max="14" width="9.8515625" style="0" bestFit="1" customWidth="1"/>
  </cols>
  <sheetData>
    <row r="1" spans="2:11" ht="14.2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11" ht="14.25">
      <c r="A2" s="22">
        <v>40422</v>
      </c>
      <c r="B2" s="14">
        <v>5.3</v>
      </c>
      <c r="C2" s="14">
        <v>25</v>
      </c>
      <c r="D2" s="21">
        <v>0</v>
      </c>
      <c r="E2" s="14">
        <v>15.4</v>
      </c>
      <c r="F2" s="15"/>
      <c r="K2" s="11">
        <f aca="true" t="shared" si="0" ref="K2:K31">C2-B2</f>
        <v>19.7</v>
      </c>
    </row>
    <row r="3" spans="1:11" ht="14.25">
      <c r="A3" s="22">
        <v>40423</v>
      </c>
      <c r="B3" s="14">
        <v>6.5</v>
      </c>
      <c r="C3" s="14">
        <v>25</v>
      </c>
      <c r="D3" s="21">
        <v>0</v>
      </c>
      <c r="E3" s="14">
        <v>15.5</v>
      </c>
      <c r="F3" s="15"/>
      <c r="K3" s="11">
        <f t="shared" si="0"/>
        <v>18.5</v>
      </c>
    </row>
    <row r="4" spans="1:11" ht="14.25">
      <c r="A4" s="22">
        <v>40424</v>
      </c>
      <c r="B4" s="14">
        <v>12.4</v>
      </c>
      <c r="C4" s="14">
        <v>25.7</v>
      </c>
      <c r="D4" s="21">
        <v>0.1</v>
      </c>
      <c r="E4" s="14">
        <v>18.3</v>
      </c>
      <c r="F4" s="15"/>
      <c r="K4" s="11">
        <f t="shared" si="0"/>
        <v>13.299999999999999</v>
      </c>
    </row>
    <row r="5" spans="1:11" ht="14.25">
      <c r="A5" s="22">
        <v>40425</v>
      </c>
      <c r="B5" s="14">
        <v>14.9</v>
      </c>
      <c r="C5" s="14">
        <v>26.3</v>
      </c>
      <c r="D5" s="21">
        <v>0</v>
      </c>
      <c r="E5" s="14">
        <v>19.6</v>
      </c>
      <c r="F5" s="15"/>
      <c r="K5" s="11">
        <f t="shared" si="0"/>
        <v>11.4</v>
      </c>
    </row>
    <row r="6" spans="1:11" ht="14.25">
      <c r="A6" s="22">
        <v>40426</v>
      </c>
      <c r="B6" s="14">
        <v>14</v>
      </c>
      <c r="C6" s="14">
        <v>24.3</v>
      </c>
      <c r="D6" s="21">
        <v>0</v>
      </c>
      <c r="E6" s="14">
        <v>18.7</v>
      </c>
      <c r="F6" s="15"/>
      <c r="K6" s="11">
        <f t="shared" si="0"/>
        <v>10.3</v>
      </c>
    </row>
    <row r="7" spans="1:11" ht="14.25">
      <c r="A7" s="22">
        <v>40427</v>
      </c>
      <c r="B7" s="14">
        <v>16.6</v>
      </c>
      <c r="C7" s="14">
        <v>22.6</v>
      </c>
      <c r="D7" s="21">
        <v>0</v>
      </c>
      <c r="E7" s="14">
        <v>18.5</v>
      </c>
      <c r="F7" s="15"/>
      <c r="K7" s="11">
        <f t="shared" si="0"/>
        <v>6</v>
      </c>
    </row>
    <row r="8" spans="1:11" ht="14.25">
      <c r="A8" s="22">
        <v>40428</v>
      </c>
      <c r="B8" s="14">
        <v>15.4</v>
      </c>
      <c r="C8" s="14">
        <v>17.6</v>
      </c>
      <c r="D8" s="21">
        <v>37.9</v>
      </c>
      <c r="E8" s="14">
        <v>16.5</v>
      </c>
      <c r="F8" s="15"/>
      <c r="K8" s="11">
        <f t="shared" si="0"/>
        <v>2.200000000000001</v>
      </c>
    </row>
    <row r="9" spans="1:11" ht="14.25">
      <c r="A9" s="22">
        <v>40429</v>
      </c>
      <c r="B9" s="14">
        <v>15.2</v>
      </c>
      <c r="C9" s="14">
        <v>17.1</v>
      </c>
      <c r="D9" s="21">
        <v>7.6</v>
      </c>
      <c r="E9" s="14">
        <v>17.1</v>
      </c>
      <c r="F9" s="15"/>
      <c r="K9" s="11">
        <f t="shared" si="0"/>
        <v>1.9000000000000021</v>
      </c>
    </row>
    <row r="10" spans="1:11" ht="14.25">
      <c r="A10" s="22">
        <v>40430</v>
      </c>
      <c r="B10" s="14">
        <v>9.6</v>
      </c>
      <c r="C10" s="14">
        <v>24.9</v>
      </c>
      <c r="D10" s="21">
        <v>0.9</v>
      </c>
      <c r="E10" s="14">
        <v>15.4</v>
      </c>
      <c r="G10" s="54" t="s">
        <v>7</v>
      </c>
      <c r="H10" s="55"/>
      <c r="I10" s="55"/>
      <c r="J10" s="56"/>
      <c r="K10" s="11">
        <f t="shared" si="0"/>
        <v>15.299999999999999</v>
      </c>
    </row>
    <row r="11" spans="1:11" ht="14.25">
      <c r="A11" s="22">
        <v>40431</v>
      </c>
      <c r="B11" s="14">
        <v>9.4</v>
      </c>
      <c r="C11" s="14">
        <v>24.7</v>
      </c>
      <c r="D11" s="21">
        <v>0.1</v>
      </c>
      <c r="E11" s="14">
        <v>16.3</v>
      </c>
      <c r="F11" s="15"/>
      <c r="G11" s="11">
        <f>MIN(B2:B11)</f>
        <v>5.3</v>
      </c>
      <c r="H11" s="11">
        <f>MAX(C2:C11)</f>
        <v>26.3</v>
      </c>
      <c r="I11" s="5">
        <f>SUM(D2:D11)</f>
        <v>46.6</v>
      </c>
      <c r="J11" s="26">
        <f>SUM(E2:E11)/10</f>
        <v>17.130000000000003</v>
      </c>
      <c r="K11" s="11">
        <f t="shared" si="0"/>
        <v>15.299999999999999</v>
      </c>
    </row>
    <row r="12" spans="1:11" ht="14.25">
      <c r="A12" s="22">
        <v>40432</v>
      </c>
      <c r="B12" s="14">
        <v>7.6</v>
      </c>
      <c r="C12" s="14">
        <v>25.6</v>
      </c>
      <c r="D12" s="21">
        <v>0</v>
      </c>
      <c r="E12" s="14">
        <v>16.6</v>
      </c>
      <c r="F12" s="15"/>
      <c r="J12" s="7"/>
      <c r="K12" s="11">
        <f t="shared" si="0"/>
        <v>18</v>
      </c>
    </row>
    <row r="13" spans="1:11" ht="14.25">
      <c r="A13" s="22">
        <v>40433</v>
      </c>
      <c r="B13" s="14">
        <v>9.5</v>
      </c>
      <c r="C13" s="14">
        <v>24.6</v>
      </c>
      <c r="D13" s="21">
        <v>0</v>
      </c>
      <c r="E13" s="14">
        <v>16.7</v>
      </c>
      <c r="F13" s="15"/>
      <c r="J13" s="7"/>
      <c r="K13" s="11">
        <f t="shared" si="0"/>
        <v>15.100000000000001</v>
      </c>
    </row>
    <row r="14" spans="1:11" ht="14.25">
      <c r="A14" s="22">
        <v>40434</v>
      </c>
      <c r="B14" s="14">
        <v>13.8</v>
      </c>
      <c r="C14" s="14">
        <v>24.1</v>
      </c>
      <c r="D14" s="21">
        <v>20</v>
      </c>
      <c r="E14" s="14">
        <v>17.6</v>
      </c>
      <c r="F14" s="15"/>
      <c r="G14" s="1"/>
      <c r="J14" s="7"/>
      <c r="K14" s="11">
        <f t="shared" si="0"/>
        <v>10.3</v>
      </c>
    </row>
    <row r="15" spans="1:11" ht="14.25">
      <c r="A15" s="22">
        <v>40435</v>
      </c>
      <c r="B15" s="14">
        <v>8.2</v>
      </c>
      <c r="C15" s="14">
        <v>23.9</v>
      </c>
      <c r="D15" s="21">
        <v>0</v>
      </c>
      <c r="E15" s="14">
        <v>15.9</v>
      </c>
      <c r="F15" s="15"/>
      <c r="J15" s="7"/>
      <c r="K15" s="11">
        <f t="shared" si="0"/>
        <v>15.7</v>
      </c>
    </row>
    <row r="16" spans="1:11" ht="14.25">
      <c r="A16" s="22">
        <v>40436</v>
      </c>
      <c r="B16" s="14">
        <v>9.9</v>
      </c>
      <c r="C16" s="14">
        <v>25.9</v>
      </c>
      <c r="D16" s="21">
        <v>0</v>
      </c>
      <c r="E16" s="14">
        <v>17.4</v>
      </c>
      <c r="F16" s="5"/>
      <c r="J16" s="7"/>
      <c r="K16" s="11">
        <f t="shared" si="0"/>
        <v>15.999999999999998</v>
      </c>
    </row>
    <row r="17" spans="1:11" ht="14.25">
      <c r="A17" s="22">
        <v>40437</v>
      </c>
      <c r="B17" s="14">
        <v>12.7</v>
      </c>
      <c r="C17" s="14">
        <v>26</v>
      </c>
      <c r="D17" s="21">
        <v>3.4</v>
      </c>
      <c r="E17" s="14">
        <v>18.3</v>
      </c>
      <c r="F17" s="5"/>
      <c r="J17" s="7"/>
      <c r="K17" s="11">
        <f t="shared" si="0"/>
        <v>13.3</v>
      </c>
    </row>
    <row r="18" spans="1:11" ht="14.25">
      <c r="A18" s="22">
        <v>40438</v>
      </c>
      <c r="B18" s="11">
        <v>16.2</v>
      </c>
      <c r="C18" s="11">
        <v>18.8</v>
      </c>
      <c r="D18" s="21">
        <v>26.4</v>
      </c>
      <c r="E18" s="14">
        <v>17.5</v>
      </c>
      <c r="F18" s="5"/>
      <c r="K18" s="11">
        <f t="shared" si="0"/>
        <v>2.6000000000000014</v>
      </c>
    </row>
    <row r="19" spans="1:11" ht="14.25">
      <c r="A19" s="22">
        <v>40439</v>
      </c>
      <c r="B19" s="11">
        <v>12.5</v>
      </c>
      <c r="C19" s="11">
        <v>16.8</v>
      </c>
      <c r="D19" s="21">
        <v>75.4</v>
      </c>
      <c r="E19" s="14">
        <v>15.5</v>
      </c>
      <c r="F19" s="5"/>
      <c r="K19" s="11">
        <f t="shared" si="0"/>
        <v>4.300000000000001</v>
      </c>
    </row>
    <row r="20" spans="1:11" ht="14.25">
      <c r="A20" s="22">
        <v>40440</v>
      </c>
      <c r="B20" s="11">
        <v>7.7</v>
      </c>
      <c r="C20" s="11">
        <v>22.2</v>
      </c>
      <c r="D20" s="21">
        <v>0.1</v>
      </c>
      <c r="E20" s="14">
        <v>15</v>
      </c>
      <c r="F20" s="5"/>
      <c r="G20" s="54" t="s">
        <v>8</v>
      </c>
      <c r="H20" s="55"/>
      <c r="I20" s="55"/>
      <c r="J20" s="56"/>
      <c r="K20" s="11">
        <f t="shared" si="0"/>
        <v>14.5</v>
      </c>
    </row>
    <row r="21" spans="1:11" ht="14.25">
      <c r="A21" s="22">
        <v>40441</v>
      </c>
      <c r="B21" s="11">
        <v>13.5</v>
      </c>
      <c r="C21" s="11">
        <v>22.7</v>
      </c>
      <c r="D21" s="21">
        <v>0</v>
      </c>
      <c r="E21" s="14">
        <v>17.4</v>
      </c>
      <c r="F21" s="5"/>
      <c r="G21" s="11">
        <f>MIN(B12:B21)</f>
        <v>7.6</v>
      </c>
      <c r="H21" s="11">
        <f>MAX(C12:C21)</f>
        <v>26</v>
      </c>
      <c r="I21" s="5">
        <f>SUM(D12:D21)</f>
        <v>125.3</v>
      </c>
      <c r="J21" s="26">
        <f>SUM(E12:E21)/10</f>
        <v>16.79</v>
      </c>
      <c r="K21" s="11">
        <f t="shared" si="0"/>
        <v>9.2</v>
      </c>
    </row>
    <row r="22" spans="1:11" ht="14.25">
      <c r="A22" s="22">
        <v>40442</v>
      </c>
      <c r="B22" s="11">
        <v>9.2</v>
      </c>
      <c r="C22" s="11">
        <v>23.5</v>
      </c>
      <c r="D22" s="20">
        <v>0</v>
      </c>
      <c r="E22" s="19">
        <v>16.4</v>
      </c>
      <c r="F22" s="5"/>
      <c r="J22" s="2"/>
      <c r="K22" s="11">
        <f t="shared" si="0"/>
        <v>14.3</v>
      </c>
    </row>
    <row r="23" spans="1:12" ht="14.25">
      <c r="A23" s="22">
        <v>40443</v>
      </c>
      <c r="B23" s="11">
        <v>9.3</v>
      </c>
      <c r="C23" s="11">
        <v>25.2</v>
      </c>
      <c r="D23" s="20">
        <v>0</v>
      </c>
      <c r="E23" s="19">
        <v>15.9</v>
      </c>
      <c r="F23" s="5"/>
      <c r="J23" s="2"/>
      <c r="K23" s="11">
        <f t="shared" si="0"/>
        <v>15.899999999999999</v>
      </c>
      <c r="L23" s="1"/>
    </row>
    <row r="24" spans="1:12" ht="14.25">
      <c r="A24" s="22">
        <v>40444</v>
      </c>
      <c r="B24" s="11">
        <v>9.1</v>
      </c>
      <c r="C24" s="11">
        <v>23.9</v>
      </c>
      <c r="D24" s="20">
        <v>0</v>
      </c>
      <c r="E24" s="19">
        <v>15.5</v>
      </c>
      <c r="F24" s="5"/>
      <c r="J24" s="2"/>
      <c r="K24" s="11">
        <f t="shared" si="0"/>
        <v>14.799999999999999</v>
      </c>
      <c r="L24" s="1"/>
    </row>
    <row r="25" spans="1:12" ht="14.25">
      <c r="A25" s="22">
        <v>40445</v>
      </c>
      <c r="B25" s="11">
        <v>9.7</v>
      </c>
      <c r="C25" s="11">
        <v>23.2</v>
      </c>
      <c r="D25" s="20">
        <v>7.2</v>
      </c>
      <c r="E25" s="19">
        <v>15.8</v>
      </c>
      <c r="F25" s="5"/>
      <c r="K25" s="11">
        <f t="shared" si="0"/>
        <v>13.5</v>
      </c>
      <c r="L25" s="1"/>
    </row>
    <row r="26" spans="1:12" ht="14.25">
      <c r="A26" s="22">
        <v>40446</v>
      </c>
      <c r="B26" s="11">
        <v>8.2</v>
      </c>
      <c r="C26" s="11">
        <v>20</v>
      </c>
      <c r="D26" s="20">
        <v>18.7</v>
      </c>
      <c r="E26" s="19">
        <v>13.8</v>
      </c>
      <c r="F26" s="5"/>
      <c r="K26" s="11">
        <f t="shared" si="0"/>
        <v>11.8</v>
      </c>
      <c r="L26" s="1"/>
    </row>
    <row r="27" spans="1:12" ht="14.25">
      <c r="A27" s="22">
        <v>40447</v>
      </c>
      <c r="B27" s="11">
        <v>4.8</v>
      </c>
      <c r="C27" s="11">
        <v>24.4</v>
      </c>
      <c r="D27" s="20">
        <v>0.1</v>
      </c>
      <c r="E27" s="19">
        <v>12.5</v>
      </c>
      <c r="F27" s="5"/>
      <c r="J27" s="2"/>
      <c r="K27" s="11">
        <f t="shared" si="0"/>
        <v>19.599999999999998</v>
      </c>
      <c r="L27" s="1"/>
    </row>
    <row r="28" spans="1:12" ht="14.25">
      <c r="A28" s="22">
        <v>40448</v>
      </c>
      <c r="B28" s="11">
        <v>7.7</v>
      </c>
      <c r="C28" s="11">
        <v>13.6</v>
      </c>
      <c r="D28" s="20">
        <v>21.2</v>
      </c>
      <c r="E28" s="19">
        <v>11.1</v>
      </c>
      <c r="F28" s="5"/>
      <c r="J28" s="2"/>
      <c r="K28" s="11">
        <f t="shared" si="0"/>
        <v>5.8999999999999995</v>
      </c>
      <c r="L28" s="1"/>
    </row>
    <row r="29" spans="1:12" ht="14.25">
      <c r="A29" s="22">
        <v>40449</v>
      </c>
      <c r="B29" s="11">
        <v>4.5</v>
      </c>
      <c r="C29" s="11">
        <v>20</v>
      </c>
      <c r="D29" s="20">
        <v>0.1</v>
      </c>
      <c r="E29" s="19">
        <v>11.5</v>
      </c>
      <c r="F29" s="5"/>
      <c r="K29" s="11">
        <f t="shared" si="0"/>
        <v>15.5</v>
      </c>
      <c r="L29" s="1"/>
    </row>
    <row r="30" spans="1:13" ht="14.25">
      <c r="A30" s="22">
        <v>40450</v>
      </c>
      <c r="B30" s="11">
        <v>4.2</v>
      </c>
      <c r="C30" s="11">
        <v>21</v>
      </c>
      <c r="D30" s="20">
        <v>0</v>
      </c>
      <c r="E30" s="19">
        <v>11.4</v>
      </c>
      <c r="F30" s="5"/>
      <c r="G30" s="54" t="s">
        <v>9</v>
      </c>
      <c r="H30" s="55"/>
      <c r="I30" s="55"/>
      <c r="J30" s="56"/>
      <c r="K30" s="11">
        <f t="shared" si="0"/>
        <v>16.8</v>
      </c>
      <c r="L30" s="1"/>
      <c r="M30" s="1"/>
    </row>
    <row r="31" spans="1:12" ht="14.25">
      <c r="A31" s="22">
        <v>40451</v>
      </c>
      <c r="B31" s="11">
        <v>3.8</v>
      </c>
      <c r="C31" s="11">
        <v>19.4</v>
      </c>
      <c r="D31" s="20">
        <v>1.2</v>
      </c>
      <c r="E31" s="19">
        <v>11.2</v>
      </c>
      <c r="F31" s="5"/>
      <c r="G31" s="11">
        <f>MIN(B22:B31)</f>
        <v>3.8</v>
      </c>
      <c r="H31" s="11">
        <f>MAX(C22:C31)</f>
        <v>25.2</v>
      </c>
      <c r="I31" s="5">
        <f>SUM(D22:D31)</f>
        <v>48.50000000000001</v>
      </c>
      <c r="J31" s="14">
        <f>SUM(E22:E31)/10</f>
        <v>13.51</v>
      </c>
      <c r="K31" s="11">
        <f t="shared" si="0"/>
        <v>15.599999999999998</v>
      </c>
      <c r="L31" s="1"/>
    </row>
    <row r="32" spans="1:10" ht="14.25">
      <c r="A32" s="3"/>
      <c r="B32" s="3"/>
      <c r="C32" s="3"/>
      <c r="D32" s="3"/>
      <c r="E32" s="3"/>
      <c r="F32" s="3"/>
      <c r="G32" s="1"/>
      <c r="H32" s="1"/>
      <c r="J32" s="2"/>
    </row>
    <row r="33" spans="1:10" ht="14.25">
      <c r="A33" s="43" t="s">
        <v>26</v>
      </c>
      <c r="B33" s="43"/>
      <c r="C33" s="43"/>
      <c r="D33" s="43"/>
      <c r="E33" s="43"/>
      <c r="F33" s="43"/>
      <c r="G33" s="43"/>
      <c r="H33" s="43"/>
      <c r="I33" s="43"/>
      <c r="J33" s="43"/>
    </row>
    <row r="34" spans="1:11" ht="14.25">
      <c r="A34" s="4"/>
      <c r="B34" s="4" t="s">
        <v>12</v>
      </c>
      <c r="C34" s="4" t="s">
        <v>13</v>
      </c>
      <c r="D34" s="5"/>
      <c r="E34" s="4"/>
      <c r="F34" s="4" t="s">
        <v>14</v>
      </c>
      <c r="G34" s="4" t="s">
        <v>0</v>
      </c>
      <c r="H34" s="4" t="s">
        <v>1</v>
      </c>
      <c r="I34" s="4" t="s">
        <v>2</v>
      </c>
      <c r="J34" s="4" t="s">
        <v>15</v>
      </c>
      <c r="K34" s="10" t="s">
        <v>16</v>
      </c>
    </row>
    <row r="35" spans="1:14" ht="14.25">
      <c r="A35" s="5"/>
      <c r="B35" s="6">
        <f>SUM(B2:B31)/30</f>
        <v>10.046666666666665</v>
      </c>
      <c r="C35" s="6">
        <f>SUM(C2:C31)/30</f>
        <v>22.6</v>
      </c>
      <c r="D35" s="5"/>
      <c r="E35" s="6"/>
      <c r="F35" s="6">
        <f>SUM(F2:F31)</f>
        <v>0</v>
      </c>
      <c r="G35" s="6">
        <f>MIN(G6:G29)</f>
        <v>5.3</v>
      </c>
      <c r="H35" s="6">
        <f>MAX(H6:H29)</f>
        <v>26.3</v>
      </c>
      <c r="I35" s="6">
        <f>SUM(I11:I31)</f>
        <v>220.4</v>
      </c>
      <c r="J35" s="6">
        <f>(SUM(E22:E31)+SUM(E12:E21)+SUM(E2:E11))/30</f>
        <v>15.810000000000002</v>
      </c>
      <c r="K35" s="6">
        <f>I35+Agosto!K36</f>
        <v>819.5</v>
      </c>
      <c r="L35" t="s">
        <v>27</v>
      </c>
      <c r="M35" t="s">
        <v>6</v>
      </c>
      <c r="N35" t="s">
        <v>28</v>
      </c>
    </row>
    <row r="36" spans="12:14" ht="14.25">
      <c r="L36" s="1">
        <f>E2</f>
        <v>15.4</v>
      </c>
      <c r="M36">
        <v>18.936363636363637</v>
      </c>
      <c r="N36" s="1">
        <f aca="true" t="shared" si="1" ref="N36:N65">E2-M36</f>
        <v>-3.536363636363637</v>
      </c>
    </row>
    <row r="37" spans="12:14" ht="14.25">
      <c r="L37" s="1">
        <f aca="true" t="shared" si="2" ref="L37:L65">E3</f>
        <v>15.5</v>
      </c>
      <c r="M37">
        <v>19.28181818181818</v>
      </c>
      <c r="N37" s="1">
        <f t="shared" si="1"/>
        <v>-3.7818181818181813</v>
      </c>
    </row>
    <row r="38" spans="12:14" ht="14.25">
      <c r="L38" s="1">
        <f t="shared" si="2"/>
        <v>18.3</v>
      </c>
      <c r="M38">
        <v>18.99090909090909</v>
      </c>
      <c r="N38" s="1">
        <f t="shared" si="1"/>
        <v>-0.6909090909090878</v>
      </c>
    </row>
    <row r="39" spans="12:14" ht="14.25">
      <c r="L39" s="1">
        <f t="shared" si="2"/>
        <v>19.6</v>
      </c>
      <c r="M39">
        <v>18.072727272727278</v>
      </c>
      <c r="N39" s="1">
        <f t="shared" si="1"/>
        <v>1.5272727272727238</v>
      </c>
    </row>
    <row r="40" spans="12:14" ht="14.25">
      <c r="L40" s="1">
        <f t="shared" si="2"/>
        <v>18.7</v>
      </c>
      <c r="M40">
        <v>18.472727272727273</v>
      </c>
      <c r="N40" s="1">
        <f t="shared" si="1"/>
        <v>0.22727272727272663</v>
      </c>
    </row>
    <row r="41" spans="12:14" ht="14.25">
      <c r="L41" s="1">
        <f t="shared" si="2"/>
        <v>18.5</v>
      </c>
      <c r="M41">
        <v>19.090909090909093</v>
      </c>
      <c r="N41" s="1">
        <f t="shared" si="1"/>
        <v>-0.5909090909090935</v>
      </c>
    </row>
    <row r="42" spans="12:14" ht="14.25">
      <c r="L42" s="1">
        <f t="shared" si="2"/>
        <v>16.5</v>
      </c>
      <c r="M42">
        <v>19.1</v>
      </c>
      <c r="N42" s="1">
        <f t="shared" si="1"/>
        <v>-2.6000000000000014</v>
      </c>
    </row>
    <row r="43" spans="12:14" ht="14.25">
      <c r="L43" s="1">
        <f t="shared" si="2"/>
        <v>17.1</v>
      </c>
      <c r="M43">
        <v>18.963636363636365</v>
      </c>
      <c r="N43" s="1">
        <f t="shared" si="1"/>
        <v>-1.8636363636363633</v>
      </c>
    </row>
    <row r="44" spans="12:14" ht="14.25">
      <c r="L44" s="1">
        <f t="shared" si="2"/>
        <v>15.4</v>
      </c>
      <c r="M44">
        <v>18.55454545454546</v>
      </c>
      <c r="N44" s="1">
        <f t="shared" si="1"/>
        <v>-3.154545454545458</v>
      </c>
    </row>
    <row r="45" spans="12:14" ht="14.25">
      <c r="L45" s="1">
        <f t="shared" si="2"/>
        <v>16.3</v>
      </c>
      <c r="M45">
        <v>19.027272727272727</v>
      </c>
      <c r="N45" s="1">
        <f t="shared" si="1"/>
        <v>-2.7272727272727266</v>
      </c>
    </row>
    <row r="46" spans="12:14" ht="14.25">
      <c r="L46" s="1">
        <f t="shared" si="2"/>
        <v>16.6</v>
      </c>
      <c r="M46">
        <v>18.80909090909091</v>
      </c>
      <c r="N46" s="1">
        <f t="shared" si="1"/>
        <v>-2.209090909090907</v>
      </c>
    </row>
    <row r="47" spans="12:14" ht="14.25">
      <c r="L47" s="1">
        <f t="shared" si="2"/>
        <v>16.7</v>
      </c>
      <c r="M47">
        <v>17.55454545454545</v>
      </c>
      <c r="N47" s="1">
        <f t="shared" si="1"/>
        <v>-0.8545454545454518</v>
      </c>
    </row>
    <row r="48" spans="12:14" ht="14.25">
      <c r="L48" s="1">
        <f t="shared" si="2"/>
        <v>17.6</v>
      </c>
      <c r="M48">
        <v>17</v>
      </c>
      <c r="N48" s="1">
        <f t="shared" si="1"/>
        <v>0.6000000000000014</v>
      </c>
    </row>
    <row r="49" spans="12:14" ht="14.25">
      <c r="L49" s="1">
        <f t="shared" si="2"/>
        <v>15.9</v>
      </c>
      <c r="M49">
        <v>16.490909090909092</v>
      </c>
      <c r="N49" s="1">
        <f t="shared" si="1"/>
        <v>-0.5909090909090917</v>
      </c>
    </row>
    <row r="50" spans="12:14" ht="14.25">
      <c r="L50" s="1">
        <f t="shared" si="2"/>
        <v>17.4</v>
      </c>
      <c r="M50">
        <v>17.281818181818185</v>
      </c>
      <c r="N50" s="1">
        <f t="shared" si="1"/>
        <v>0.11818181818181372</v>
      </c>
    </row>
    <row r="51" spans="12:14" ht="14.25">
      <c r="L51" s="1">
        <f t="shared" si="2"/>
        <v>18.3</v>
      </c>
      <c r="M51">
        <v>16.836363636363636</v>
      </c>
      <c r="N51" s="1">
        <f t="shared" si="1"/>
        <v>1.4636363636363647</v>
      </c>
    </row>
    <row r="52" spans="12:14" ht="14.25">
      <c r="L52" s="1">
        <f t="shared" si="2"/>
        <v>17.5</v>
      </c>
      <c r="M52">
        <v>16.56363636363636</v>
      </c>
      <c r="N52" s="1">
        <f t="shared" si="1"/>
        <v>0.936363636363641</v>
      </c>
    </row>
    <row r="53" spans="12:14" ht="14.25">
      <c r="L53" s="1">
        <f t="shared" si="2"/>
        <v>15.5</v>
      </c>
      <c r="M53">
        <v>16.327272727272724</v>
      </c>
      <c r="N53" s="1">
        <f t="shared" si="1"/>
        <v>-0.8272727272727245</v>
      </c>
    </row>
    <row r="54" spans="12:14" ht="14.25">
      <c r="L54" s="1">
        <f t="shared" si="2"/>
        <v>15</v>
      </c>
      <c r="M54">
        <v>16.07272727272727</v>
      </c>
      <c r="N54" s="1">
        <f t="shared" si="1"/>
        <v>-1.0727272727272705</v>
      </c>
    </row>
    <row r="55" spans="12:14" ht="14.25">
      <c r="L55" s="1">
        <f t="shared" si="2"/>
        <v>17.4</v>
      </c>
      <c r="M55">
        <v>16.263636363636365</v>
      </c>
      <c r="N55" s="1">
        <f t="shared" si="1"/>
        <v>1.1363636363636331</v>
      </c>
    </row>
    <row r="56" spans="12:14" ht="14.25">
      <c r="L56" s="1">
        <f t="shared" si="2"/>
        <v>16.4</v>
      </c>
      <c r="M56">
        <v>16.78</v>
      </c>
      <c r="N56" s="1">
        <f t="shared" si="1"/>
        <v>-0.38000000000000256</v>
      </c>
    </row>
    <row r="57" spans="12:14" ht="14.25">
      <c r="L57" s="1">
        <f t="shared" si="2"/>
        <v>15.9</v>
      </c>
      <c r="M57">
        <v>16.38</v>
      </c>
      <c r="N57" s="1">
        <f t="shared" si="1"/>
        <v>-0.47999999999999865</v>
      </c>
    </row>
    <row r="58" spans="12:14" ht="14.25">
      <c r="L58" s="1">
        <f t="shared" si="2"/>
        <v>15.5</v>
      </c>
      <c r="M58">
        <v>16.118181818181817</v>
      </c>
      <c r="N58" s="1">
        <f t="shared" si="1"/>
        <v>-0.6181818181818173</v>
      </c>
    </row>
    <row r="59" spans="12:14" ht="14.25">
      <c r="L59" s="1">
        <f t="shared" si="2"/>
        <v>15.8</v>
      </c>
      <c r="M59">
        <v>15.954545454545455</v>
      </c>
      <c r="N59" s="1">
        <f t="shared" si="1"/>
        <v>-0.15454545454545432</v>
      </c>
    </row>
    <row r="60" spans="12:14" ht="14.25">
      <c r="L60" s="1">
        <f t="shared" si="2"/>
        <v>13.8</v>
      </c>
      <c r="M60">
        <v>14.945454545454549</v>
      </c>
      <c r="N60" s="1">
        <f t="shared" si="1"/>
        <v>-1.1454545454545482</v>
      </c>
    </row>
    <row r="61" spans="12:14" ht="14.25">
      <c r="L61" s="1">
        <f t="shared" si="2"/>
        <v>12.5</v>
      </c>
      <c r="M61">
        <v>14.490909090909092</v>
      </c>
      <c r="N61" s="1">
        <f t="shared" si="1"/>
        <v>-1.990909090909092</v>
      </c>
    </row>
    <row r="62" spans="12:14" ht="14.25">
      <c r="L62" s="1">
        <f t="shared" si="2"/>
        <v>11.1</v>
      </c>
      <c r="M62">
        <v>14.572727272727274</v>
      </c>
      <c r="N62" s="1">
        <f t="shared" si="1"/>
        <v>-3.4727272727272744</v>
      </c>
    </row>
    <row r="63" spans="12:14" ht="14.25">
      <c r="L63" s="1">
        <f t="shared" si="2"/>
        <v>11.5</v>
      </c>
      <c r="M63">
        <v>14.6</v>
      </c>
      <c r="N63" s="1">
        <f t="shared" si="1"/>
        <v>-3.0999999999999996</v>
      </c>
    </row>
    <row r="64" spans="12:14" ht="14.25">
      <c r="L64" s="1">
        <f t="shared" si="2"/>
        <v>11.4</v>
      </c>
      <c r="M64">
        <v>14.590909090909092</v>
      </c>
      <c r="N64" s="1">
        <f t="shared" si="1"/>
        <v>-3.1909090909090914</v>
      </c>
    </row>
    <row r="65" spans="12:14" ht="14.25">
      <c r="L65" s="1">
        <f t="shared" si="2"/>
        <v>11.2</v>
      </c>
      <c r="M65">
        <v>14.481818181818182</v>
      </c>
      <c r="N65" s="1">
        <f t="shared" si="1"/>
        <v>-3.281818181818183</v>
      </c>
    </row>
    <row r="66" spans="12:14" ht="14.25">
      <c r="L66" s="1">
        <f>SUM(L36:L65)/30</f>
        <v>15.809999999999999</v>
      </c>
      <c r="M66" s="1">
        <f>SUM(M36:M65)/30</f>
        <v>17.02018181818182</v>
      </c>
      <c r="N66" s="1">
        <f>L66-M66</f>
        <v>-1.2101818181818196</v>
      </c>
    </row>
  </sheetData>
  <sheetProtection/>
  <mergeCells count="4">
    <mergeCell ref="A33:J33"/>
    <mergeCell ref="G10:J10"/>
    <mergeCell ref="G20:J20"/>
    <mergeCell ref="G30:J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8"/>
  <sheetViews>
    <sheetView zoomScale="55" zoomScaleNormal="55" zoomScaleSheetLayoutView="70" zoomScalePageLayoutView="0" workbookViewId="0" topLeftCell="A40">
      <pane xSplit="1" topLeftCell="B1" activePane="topRight" state="frozen"/>
      <selection pane="topLeft" activeCell="A1" sqref="A1"/>
      <selection pane="topRight" activeCell="E32" sqref="E32"/>
    </sheetView>
  </sheetViews>
  <sheetFormatPr defaultColWidth="9.140625" defaultRowHeight="15"/>
  <cols>
    <col min="1" max="1" width="12.28125" style="0" bestFit="1" customWidth="1"/>
    <col min="2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1.140625" style="0" bestFit="1" customWidth="1"/>
    <col min="15" max="15" width="11.8515625" style="0" bestFit="1" customWidth="1"/>
  </cols>
  <sheetData>
    <row r="1" spans="2:11" ht="14.2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24" ht="14.25">
      <c r="A2" s="22">
        <v>40452</v>
      </c>
      <c r="B2" s="14">
        <v>9.9</v>
      </c>
      <c r="C2" s="14">
        <v>15.5</v>
      </c>
      <c r="D2" s="21">
        <v>2.6</v>
      </c>
      <c r="E2" s="14">
        <v>12.5</v>
      </c>
      <c r="F2" s="15"/>
      <c r="K2" s="11">
        <f aca="true" t="shared" si="0" ref="K2:K32">C2-B2</f>
        <v>5.6</v>
      </c>
      <c r="P2" s="27">
        <v>10.8</v>
      </c>
      <c r="Q2" s="27">
        <v>16.3</v>
      </c>
      <c r="R2" s="27">
        <v>23.5</v>
      </c>
      <c r="S2" s="27">
        <v>49</v>
      </c>
      <c r="T2" s="27">
        <v>77</v>
      </c>
      <c r="U2" s="27">
        <v>100</v>
      </c>
      <c r="V2" s="27">
        <v>0</v>
      </c>
      <c r="W2" s="27">
        <v>0</v>
      </c>
      <c r="X2" s="29"/>
    </row>
    <row r="3" spans="1:24" ht="14.25">
      <c r="A3" s="22">
        <v>40453</v>
      </c>
      <c r="B3" s="14">
        <v>9.5</v>
      </c>
      <c r="C3" s="14">
        <v>20.3</v>
      </c>
      <c r="D3" s="21">
        <v>0</v>
      </c>
      <c r="E3" s="14">
        <v>14.3</v>
      </c>
      <c r="F3" s="15"/>
      <c r="K3" s="11">
        <f t="shared" si="0"/>
        <v>10.8</v>
      </c>
      <c r="P3" s="28">
        <v>40090</v>
      </c>
      <c r="Q3" s="27">
        <v>9</v>
      </c>
      <c r="R3" s="27">
        <v>15.8</v>
      </c>
      <c r="S3" s="27">
        <v>23.8</v>
      </c>
      <c r="T3" s="27">
        <v>47</v>
      </c>
      <c r="U3" s="27">
        <v>82</v>
      </c>
      <c r="V3" s="27">
        <v>100</v>
      </c>
      <c r="W3" s="27">
        <v>0</v>
      </c>
      <c r="X3" s="27">
        <v>5</v>
      </c>
    </row>
    <row r="4" spans="1:24" ht="14.25">
      <c r="A4" s="22">
        <v>40454</v>
      </c>
      <c r="B4" s="14">
        <v>8.1</v>
      </c>
      <c r="C4" s="14">
        <v>18.3</v>
      </c>
      <c r="D4" s="21">
        <v>0</v>
      </c>
      <c r="E4" s="14">
        <v>12.9</v>
      </c>
      <c r="F4" s="15"/>
      <c r="K4" s="11">
        <f t="shared" si="0"/>
        <v>10.200000000000001</v>
      </c>
      <c r="P4" s="28">
        <v>40091</v>
      </c>
      <c r="Q4" s="27">
        <v>10.9</v>
      </c>
      <c r="R4" s="27">
        <v>16.9</v>
      </c>
      <c r="S4" s="27">
        <v>22.7</v>
      </c>
      <c r="T4" s="27">
        <v>57</v>
      </c>
      <c r="U4" s="27">
        <v>83</v>
      </c>
      <c r="V4" s="27">
        <v>100</v>
      </c>
      <c r="W4" s="27">
        <v>0</v>
      </c>
      <c r="X4" s="27">
        <v>4</v>
      </c>
    </row>
    <row r="5" spans="1:24" ht="14.25">
      <c r="A5" s="22">
        <v>40455</v>
      </c>
      <c r="B5" s="14">
        <v>12.9</v>
      </c>
      <c r="C5" s="14">
        <v>16.6</v>
      </c>
      <c r="D5" s="21">
        <v>5.4</v>
      </c>
      <c r="E5" s="14">
        <v>14.6</v>
      </c>
      <c r="F5" s="15"/>
      <c r="K5" s="11">
        <f t="shared" si="0"/>
        <v>3.700000000000001</v>
      </c>
      <c r="P5" s="28">
        <v>40092</v>
      </c>
      <c r="Q5" s="27">
        <v>12</v>
      </c>
      <c r="R5" s="27">
        <v>15.8</v>
      </c>
      <c r="S5" s="27">
        <v>22.1</v>
      </c>
      <c r="T5" s="27">
        <v>61</v>
      </c>
      <c r="U5" s="27">
        <v>90</v>
      </c>
      <c r="V5" s="27">
        <v>100</v>
      </c>
      <c r="W5" s="27">
        <v>0</v>
      </c>
      <c r="X5" s="27">
        <v>2</v>
      </c>
    </row>
    <row r="6" spans="1:24" ht="14.25">
      <c r="A6" s="22">
        <v>40456</v>
      </c>
      <c r="B6" s="14">
        <v>14</v>
      </c>
      <c r="C6" s="14">
        <v>20.3</v>
      </c>
      <c r="D6" s="21">
        <v>15.1</v>
      </c>
      <c r="E6" s="14">
        <v>16.2</v>
      </c>
      <c r="F6" s="15"/>
      <c r="K6" s="11">
        <f t="shared" si="0"/>
        <v>6.300000000000001</v>
      </c>
      <c r="P6" s="28">
        <v>40093</v>
      </c>
      <c r="Q6" s="27">
        <v>12</v>
      </c>
      <c r="R6" s="27">
        <v>17.7</v>
      </c>
      <c r="S6" s="27">
        <v>25.3</v>
      </c>
      <c r="T6" s="27">
        <v>54</v>
      </c>
      <c r="U6" s="27">
        <v>85</v>
      </c>
      <c r="V6" s="27">
        <v>100</v>
      </c>
      <c r="W6" s="27">
        <v>0</v>
      </c>
      <c r="X6" s="27">
        <v>7</v>
      </c>
    </row>
    <row r="7" spans="1:24" ht="14.25">
      <c r="A7" s="22">
        <v>40457</v>
      </c>
      <c r="B7" s="14">
        <v>8.3</v>
      </c>
      <c r="C7" s="14">
        <v>23.2</v>
      </c>
      <c r="D7" s="21">
        <v>0.3</v>
      </c>
      <c r="E7" s="14">
        <v>15.3</v>
      </c>
      <c r="F7" s="15"/>
      <c r="K7" s="11">
        <f t="shared" si="0"/>
        <v>14.899999999999999</v>
      </c>
      <c r="P7" s="28">
        <v>40094</v>
      </c>
      <c r="Q7" s="27">
        <v>15</v>
      </c>
      <c r="R7" s="27">
        <v>19</v>
      </c>
      <c r="S7" s="27">
        <v>26</v>
      </c>
      <c r="T7" s="27">
        <v>56</v>
      </c>
      <c r="U7" s="27">
        <v>87</v>
      </c>
      <c r="V7" s="27">
        <v>100</v>
      </c>
      <c r="W7" s="27">
        <v>0</v>
      </c>
      <c r="X7" s="27">
        <v>1</v>
      </c>
    </row>
    <row r="8" spans="1:24" ht="14.25">
      <c r="A8" s="22">
        <v>40458</v>
      </c>
      <c r="B8" s="14">
        <v>11.5</v>
      </c>
      <c r="C8" s="14">
        <v>21.7</v>
      </c>
      <c r="D8" s="21">
        <v>0</v>
      </c>
      <c r="E8" s="14">
        <v>16.6</v>
      </c>
      <c r="F8" s="15"/>
      <c r="K8" s="11">
        <f t="shared" si="0"/>
        <v>10.2</v>
      </c>
      <c r="P8" s="28">
        <v>40095</v>
      </c>
      <c r="Q8" s="27">
        <v>13.5</v>
      </c>
      <c r="R8" s="27">
        <v>15.6</v>
      </c>
      <c r="S8" s="27">
        <v>18.8</v>
      </c>
      <c r="T8" s="27">
        <v>85</v>
      </c>
      <c r="U8" s="27">
        <v>99</v>
      </c>
      <c r="V8" s="27">
        <v>100</v>
      </c>
      <c r="W8" s="27">
        <v>6</v>
      </c>
      <c r="X8" s="27">
        <v>13</v>
      </c>
    </row>
    <row r="9" spans="1:24" ht="14.25">
      <c r="A9" s="22">
        <v>40459</v>
      </c>
      <c r="B9" s="14">
        <v>13.3</v>
      </c>
      <c r="C9" s="14">
        <v>16.2</v>
      </c>
      <c r="D9" s="21">
        <v>0.9</v>
      </c>
      <c r="E9" s="14">
        <v>15.2</v>
      </c>
      <c r="F9" s="15"/>
      <c r="K9" s="11">
        <f t="shared" si="0"/>
        <v>2.8999999999999986</v>
      </c>
      <c r="P9" s="28">
        <v>40096</v>
      </c>
      <c r="Q9" s="27">
        <v>11.5</v>
      </c>
      <c r="R9" s="27">
        <v>15.6</v>
      </c>
      <c r="S9" s="27">
        <v>22.1</v>
      </c>
      <c r="T9" s="27">
        <v>75</v>
      </c>
      <c r="U9" s="27">
        <v>96</v>
      </c>
      <c r="V9" s="27">
        <v>100</v>
      </c>
      <c r="W9" s="27">
        <v>10.4</v>
      </c>
      <c r="X9" s="27">
        <v>14</v>
      </c>
    </row>
    <row r="10" spans="1:24" ht="14.25">
      <c r="A10" s="22">
        <v>40460</v>
      </c>
      <c r="B10" s="14">
        <v>10.3</v>
      </c>
      <c r="C10" s="14">
        <v>14.2</v>
      </c>
      <c r="D10" s="21">
        <v>0</v>
      </c>
      <c r="E10" s="14">
        <v>12.7</v>
      </c>
      <c r="G10" s="54" t="s">
        <v>7</v>
      </c>
      <c r="H10" s="55"/>
      <c r="I10" s="55"/>
      <c r="J10" s="56"/>
      <c r="K10" s="11">
        <f t="shared" si="0"/>
        <v>3.8999999999999986</v>
      </c>
      <c r="P10" s="28">
        <v>40097</v>
      </c>
      <c r="Q10" s="27">
        <v>7.9</v>
      </c>
      <c r="R10" s="27">
        <v>14.5</v>
      </c>
      <c r="S10" s="27">
        <v>23.8</v>
      </c>
      <c r="T10" s="27">
        <v>55</v>
      </c>
      <c r="U10" s="27">
        <v>87</v>
      </c>
      <c r="V10" s="27">
        <v>100</v>
      </c>
      <c r="W10" s="27">
        <v>0.4</v>
      </c>
      <c r="X10" s="27">
        <v>8</v>
      </c>
    </row>
    <row r="11" spans="1:24" ht="14.25">
      <c r="A11" s="22">
        <v>40461</v>
      </c>
      <c r="B11" s="14">
        <v>7.6</v>
      </c>
      <c r="C11" s="14">
        <v>19.2</v>
      </c>
      <c r="D11" s="21">
        <v>0</v>
      </c>
      <c r="E11" s="14">
        <v>12.2</v>
      </c>
      <c r="F11" s="15"/>
      <c r="G11" s="11">
        <f>MIN(B2:B11)</f>
        <v>7.6</v>
      </c>
      <c r="H11" s="11">
        <f>MAX(C2:C11)</f>
        <v>23.2</v>
      </c>
      <c r="I11" s="5">
        <f>SUM(D2:D11)</f>
        <v>24.3</v>
      </c>
      <c r="J11" s="26">
        <f>SUM(E2:E11)/10</f>
        <v>14.25</v>
      </c>
      <c r="K11" s="11">
        <f t="shared" si="0"/>
        <v>11.6</v>
      </c>
      <c r="P11" s="28">
        <v>40098</v>
      </c>
      <c r="Q11" s="27">
        <v>9.7</v>
      </c>
      <c r="R11" s="27">
        <v>14.1</v>
      </c>
      <c r="S11" s="27">
        <v>21.1</v>
      </c>
      <c r="T11" s="27">
        <v>18</v>
      </c>
      <c r="U11" s="27">
        <v>61</v>
      </c>
      <c r="V11" s="27">
        <v>100</v>
      </c>
      <c r="W11" s="27">
        <v>0.8</v>
      </c>
      <c r="X11" s="27">
        <v>7</v>
      </c>
    </row>
    <row r="12" spans="1:24" ht="14.25">
      <c r="A12" s="22">
        <v>40462</v>
      </c>
      <c r="B12" s="14">
        <v>8.3</v>
      </c>
      <c r="C12" s="14">
        <v>17.5</v>
      </c>
      <c r="D12" s="21">
        <v>0</v>
      </c>
      <c r="E12" s="14">
        <v>11.8</v>
      </c>
      <c r="F12" s="15"/>
      <c r="J12" s="7"/>
      <c r="K12" s="11">
        <f t="shared" si="0"/>
        <v>9.2</v>
      </c>
      <c r="P12" s="28">
        <v>40099</v>
      </c>
      <c r="Q12" s="27">
        <v>7.3</v>
      </c>
      <c r="R12" s="27">
        <v>12.7</v>
      </c>
      <c r="S12" s="27">
        <v>20.1</v>
      </c>
      <c r="T12" s="27">
        <v>16</v>
      </c>
      <c r="U12" s="27">
        <v>36</v>
      </c>
      <c r="V12" s="27">
        <v>58</v>
      </c>
      <c r="W12" s="27">
        <v>0</v>
      </c>
      <c r="X12" s="27">
        <v>0</v>
      </c>
    </row>
    <row r="13" spans="1:24" ht="14.25">
      <c r="A13" s="22">
        <v>40463</v>
      </c>
      <c r="B13" s="14">
        <v>6.1</v>
      </c>
      <c r="C13" s="14">
        <v>19.3</v>
      </c>
      <c r="D13" s="21">
        <v>0</v>
      </c>
      <c r="E13" s="14">
        <v>11</v>
      </c>
      <c r="F13" s="15"/>
      <c r="J13" s="7"/>
      <c r="K13" s="11">
        <f t="shared" si="0"/>
        <v>13.200000000000001</v>
      </c>
      <c r="P13" s="28">
        <v>40100</v>
      </c>
      <c r="Q13" s="27">
        <v>3.3</v>
      </c>
      <c r="R13" s="27">
        <v>8.7</v>
      </c>
      <c r="S13" s="27">
        <v>17.2</v>
      </c>
      <c r="T13" s="27">
        <v>16</v>
      </c>
      <c r="U13" s="27">
        <v>51</v>
      </c>
      <c r="V13" s="27">
        <v>78</v>
      </c>
      <c r="W13" s="27">
        <v>0</v>
      </c>
      <c r="X13" s="27">
        <v>0</v>
      </c>
    </row>
    <row r="14" spans="1:24" ht="14.25">
      <c r="A14" s="22">
        <v>40464</v>
      </c>
      <c r="B14" s="14">
        <v>4.6</v>
      </c>
      <c r="C14" s="14">
        <v>16.7</v>
      </c>
      <c r="D14" s="21">
        <v>0</v>
      </c>
      <c r="E14" s="14">
        <v>9.9</v>
      </c>
      <c r="F14" s="15"/>
      <c r="G14" s="1"/>
      <c r="J14" s="7"/>
      <c r="K14" s="11">
        <f t="shared" si="0"/>
        <v>12.1</v>
      </c>
      <c r="P14" s="28">
        <v>40101</v>
      </c>
      <c r="Q14" s="27">
        <v>-0.8</v>
      </c>
      <c r="R14" s="27">
        <v>6.5</v>
      </c>
      <c r="S14" s="27">
        <v>15.2</v>
      </c>
      <c r="T14" s="27">
        <v>23</v>
      </c>
      <c r="U14" s="27">
        <v>63</v>
      </c>
      <c r="V14" s="27">
        <v>100</v>
      </c>
      <c r="W14" s="27">
        <v>0</v>
      </c>
      <c r="X14" s="27">
        <v>0</v>
      </c>
    </row>
    <row r="15" spans="1:11" ht="14.25">
      <c r="A15" s="22">
        <v>40465</v>
      </c>
      <c r="B15" s="14">
        <v>4.5</v>
      </c>
      <c r="C15" s="14">
        <v>18.5</v>
      </c>
      <c r="D15" s="21">
        <v>0</v>
      </c>
      <c r="E15" s="14">
        <v>10.6</v>
      </c>
      <c r="F15" s="15"/>
      <c r="J15" s="7"/>
      <c r="K15" s="11">
        <f t="shared" si="0"/>
        <v>14</v>
      </c>
    </row>
    <row r="16" spans="1:11" ht="14.25">
      <c r="A16" s="22">
        <v>40466</v>
      </c>
      <c r="B16" s="14">
        <v>3.4</v>
      </c>
      <c r="C16" s="14">
        <v>17.8</v>
      </c>
      <c r="D16" s="21">
        <v>0</v>
      </c>
      <c r="E16" s="14">
        <v>10.2</v>
      </c>
      <c r="F16" s="5"/>
      <c r="J16" s="7"/>
      <c r="K16" s="11">
        <f t="shared" si="0"/>
        <v>14.4</v>
      </c>
    </row>
    <row r="17" spans="1:11" ht="14.25">
      <c r="A17" s="22">
        <v>40467</v>
      </c>
      <c r="B17" s="14">
        <v>8.9</v>
      </c>
      <c r="C17" s="14">
        <v>12.4</v>
      </c>
      <c r="D17" s="21">
        <v>3.9</v>
      </c>
      <c r="E17" s="14">
        <v>10.9</v>
      </c>
      <c r="F17" s="5"/>
      <c r="J17" s="7"/>
      <c r="K17" s="11">
        <f t="shared" si="0"/>
        <v>3.5</v>
      </c>
    </row>
    <row r="18" spans="1:11" ht="14.25">
      <c r="A18" s="22">
        <v>40468</v>
      </c>
      <c r="B18" s="11">
        <v>8.4</v>
      </c>
      <c r="C18" s="11">
        <v>11</v>
      </c>
      <c r="D18" s="21">
        <v>5.4</v>
      </c>
      <c r="E18" s="14">
        <v>9.3</v>
      </c>
      <c r="F18" s="5"/>
      <c r="K18" s="11">
        <f t="shared" si="0"/>
        <v>2.5999999999999996</v>
      </c>
    </row>
    <row r="19" spans="1:11" ht="14.25">
      <c r="A19" s="22">
        <v>40469</v>
      </c>
      <c r="B19" s="11">
        <v>2.3</v>
      </c>
      <c r="C19" s="11">
        <v>16.7</v>
      </c>
      <c r="D19" s="21">
        <v>0</v>
      </c>
      <c r="E19" s="14">
        <v>8.3</v>
      </c>
      <c r="F19" s="5"/>
      <c r="K19" s="11">
        <f t="shared" si="0"/>
        <v>14.399999999999999</v>
      </c>
    </row>
    <row r="20" spans="1:11" ht="14.25">
      <c r="A20" s="22">
        <v>40470</v>
      </c>
      <c r="B20" s="11">
        <v>-0.1</v>
      </c>
      <c r="C20" s="11">
        <v>17.6</v>
      </c>
      <c r="D20" s="21">
        <v>0.3</v>
      </c>
      <c r="E20" s="14">
        <v>6.6</v>
      </c>
      <c r="F20" s="5"/>
      <c r="G20" s="54" t="s">
        <v>8</v>
      </c>
      <c r="H20" s="55"/>
      <c r="I20" s="55"/>
      <c r="J20" s="56"/>
      <c r="K20" s="11">
        <f t="shared" si="0"/>
        <v>17.700000000000003</v>
      </c>
    </row>
    <row r="21" spans="1:11" ht="14.25">
      <c r="A21" s="22">
        <v>40471</v>
      </c>
      <c r="B21" s="11">
        <v>1</v>
      </c>
      <c r="C21" s="11">
        <v>17.4</v>
      </c>
      <c r="D21" s="21">
        <v>0</v>
      </c>
      <c r="E21" s="14">
        <v>7.3</v>
      </c>
      <c r="F21" s="5"/>
      <c r="G21" s="11">
        <f>MIN(B12:B21)</f>
        <v>-0.1</v>
      </c>
      <c r="H21" s="11">
        <f>MAX(C12:C21)</f>
        <v>19.3</v>
      </c>
      <c r="I21" s="5">
        <f>SUM(D12:D21)</f>
        <v>9.600000000000001</v>
      </c>
      <c r="J21" s="26">
        <f>SUM(E12:E21)/10</f>
        <v>9.59</v>
      </c>
      <c r="K21" s="11">
        <f t="shared" si="0"/>
        <v>16.4</v>
      </c>
    </row>
    <row r="22" spans="1:11" ht="14.25">
      <c r="A22" s="22">
        <v>40472</v>
      </c>
      <c r="B22" s="11">
        <v>-1.3</v>
      </c>
      <c r="C22" s="11">
        <v>16.9</v>
      </c>
      <c r="D22" s="20">
        <v>0.1</v>
      </c>
      <c r="E22" s="19">
        <v>5.2</v>
      </c>
      <c r="F22" s="5"/>
      <c r="J22" s="2"/>
      <c r="K22" s="11">
        <f t="shared" si="0"/>
        <v>18.2</v>
      </c>
    </row>
    <row r="23" spans="1:11" ht="14.25">
      <c r="A23" s="22">
        <v>40473</v>
      </c>
      <c r="B23" s="11">
        <v>-1.6</v>
      </c>
      <c r="C23" s="11">
        <v>15.5</v>
      </c>
      <c r="D23" s="20">
        <v>0.1</v>
      </c>
      <c r="E23" s="19">
        <v>5.3</v>
      </c>
      <c r="F23" s="5"/>
      <c r="J23" s="2"/>
      <c r="K23" s="11">
        <f t="shared" si="0"/>
        <v>17.1</v>
      </c>
    </row>
    <row r="24" spans="1:11" ht="14.25">
      <c r="A24" s="22">
        <v>40474</v>
      </c>
      <c r="B24" s="11">
        <v>5.5</v>
      </c>
      <c r="C24" s="11">
        <v>11</v>
      </c>
      <c r="D24" s="20">
        <v>0</v>
      </c>
      <c r="E24" s="19">
        <v>7.9</v>
      </c>
      <c r="F24" s="5"/>
      <c r="J24" s="2"/>
      <c r="K24" s="11">
        <f t="shared" si="0"/>
        <v>5.5</v>
      </c>
    </row>
    <row r="25" spans="1:11" ht="14.25">
      <c r="A25" s="22">
        <v>40475</v>
      </c>
      <c r="B25" s="11">
        <v>7.2</v>
      </c>
      <c r="C25" s="11">
        <v>11.3</v>
      </c>
      <c r="D25" s="20">
        <v>20.9</v>
      </c>
      <c r="E25" s="19">
        <v>9</v>
      </c>
      <c r="F25" s="5"/>
      <c r="J25" s="2"/>
      <c r="K25" s="11">
        <f t="shared" si="0"/>
        <v>4.1000000000000005</v>
      </c>
    </row>
    <row r="26" spans="1:11" ht="14.25">
      <c r="A26" s="22">
        <v>40476</v>
      </c>
      <c r="B26" s="11">
        <v>7.3</v>
      </c>
      <c r="C26" s="11">
        <v>11.7</v>
      </c>
      <c r="D26" s="20">
        <v>25.3</v>
      </c>
      <c r="E26" s="19">
        <v>9.2</v>
      </c>
      <c r="F26" s="5"/>
      <c r="G26" s="1"/>
      <c r="J26" s="2"/>
      <c r="K26" s="11">
        <f t="shared" si="0"/>
        <v>4.3999999999999995</v>
      </c>
    </row>
    <row r="27" spans="1:11" ht="14.25">
      <c r="A27" s="22">
        <v>40477</v>
      </c>
      <c r="B27" s="11">
        <v>1.1</v>
      </c>
      <c r="C27" s="11">
        <v>14.5</v>
      </c>
      <c r="D27" s="20">
        <v>0</v>
      </c>
      <c r="E27" s="19">
        <v>6.2</v>
      </c>
      <c r="F27" s="5"/>
      <c r="J27" s="2"/>
      <c r="K27" s="11">
        <f t="shared" si="0"/>
        <v>13.4</v>
      </c>
    </row>
    <row r="28" spans="1:11" ht="14.25">
      <c r="A28" s="22">
        <v>40478</v>
      </c>
      <c r="B28" s="11">
        <v>-1.3</v>
      </c>
      <c r="C28" s="11">
        <v>13.7</v>
      </c>
      <c r="D28" s="20">
        <v>0.1</v>
      </c>
      <c r="E28" s="19">
        <v>4.2</v>
      </c>
      <c r="F28" s="5"/>
      <c r="J28" s="2"/>
      <c r="K28" s="11">
        <f t="shared" si="0"/>
        <v>15</v>
      </c>
    </row>
    <row r="29" spans="1:11" ht="14.25">
      <c r="A29" s="22">
        <v>40479</v>
      </c>
      <c r="B29" s="11">
        <v>-0.4</v>
      </c>
      <c r="C29" s="11">
        <v>14.6</v>
      </c>
      <c r="D29" s="20">
        <v>0</v>
      </c>
      <c r="E29" s="19">
        <v>4.7</v>
      </c>
      <c r="F29" s="5"/>
      <c r="K29" s="11">
        <f t="shared" si="0"/>
        <v>15</v>
      </c>
    </row>
    <row r="30" spans="1:11" ht="14.25">
      <c r="A30" s="22">
        <v>40480</v>
      </c>
      <c r="B30" s="11">
        <v>-0.1</v>
      </c>
      <c r="C30" s="11">
        <v>18.9</v>
      </c>
      <c r="D30" s="20">
        <v>0.1</v>
      </c>
      <c r="E30" s="19">
        <v>6.2</v>
      </c>
      <c r="F30" s="5"/>
      <c r="K30" s="11">
        <f t="shared" si="0"/>
        <v>19</v>
      </c>
    </row>
    <row r="31" spans="1:11" ht="14.25">
      <c r="A31" s="22">
        <v>40481</v>
      </c>
      <c r="B31" s="11">
        <v>0.8</v>
      </c>
      <c r="C31" s="11">
        <v>15.9</v>
      </c>
      <c r="D31" s="20">
        <v>0</v>
      </c>
      <c r="E31" s="19">
        <v>6.7</v>
      </c>
      <c r="F31" s="5"/>
      <c r="G31" s="54" t="s">
        <v>9</v>
      </c>
      <c r="H31" s="55"/>
      <c r="I31" s="55"/>
      <c r="J31" s="56"/>
      <c r="K31" s="11">
        <f t="shared" si="0"/>
        <v>15.1</v>
      </c>
    </row>
    <row r="32" spans="1:11" ht="14.25">
      <c r="A32" s="22">
        <v>40482</v>
      </c>
      <c r="B32" s="11">
        <v>8.2</v>
      </c>
      <c r="C32" s="11">
        <v>11.7</v>
      </c>
      <c r="D32" s="20">
        <v>26.6</v>
      </c>
      <c r="E32" s="19">
        <v>9.9</v>
      </c>
      <c r="F32" s="5"/>
      <c r="G32" s="11">
        <f>MIN(B22:B32)</f>
        <v>-1.6</v>
      </c>
      <c r="H32" s="11">
        <f>MAX(C22:C32)</f>
        <v>18.9</v>
      </c>
      <c r="I32" s="5">
        <f>SUM(D22:D32)</f>
        <v>73.2</v>
      </c>
      <c r="J32" s="14">
        <f>SUM(E22:E32)/11</f>
        <v>6.772727272727274</v>
      </c>
      <c r="K32" s="11">
        <f t="shared" si="0"/>
        <v>3.5</v>
      </c>
    </row>
    <row r="33" spans="1:10" ht="14.25">
      <c r="A33" s="3"/>
      <c r="B33" s="3"/>
      <c r="C33" s="3"/>
      <c r="D33" s="3"/>
      <c r="E33" s="3"/>
      <c r="F33" s="3"/>
      <c r="G33" s="1"/>
      <c r="H33" s="1"/>
      <c r="J33" s="2"/>
    </row>
    <row r="34" spans="1:10" ht="14.25">
      <c r="A34" s="43" t="s">
        <v>29</v>
      </c>
      <c r="B34" s="43"/>
      <c r="C34" s="43"/>
      <c r="D34" s="43"/>
      <c r="E34" s="43"/>
      <c r="F34" s="43"/>
      <c r="G34" s="43"/>
      <c r="H34" s="43"/>
      <c r="I34" s="43"/>
      <c r="J34" s="43"/>
    </row>
    <row r="35" spans="1:11" ht="14.25">
      <c r="A35" s="4"/>
      <c r="B35" s="4" t="s">
        <v>12</v>
      </c>
      <c r="C35" s="4" t="s">
        <v>13</v>
      </c>
      <c r="D35" s="5"/>
      <c r="E35" s="4"/>
      <c r="F35" s="4" t="s">
        <v>14</v>
      </c>
      <c r="G35" s="4" t="s">
        <v>0</v>
      </c>
      <c r="H35" s="4" t="s">
        <v>1</v>
      </c>
      <c r="I35" s="4" t="s">
        <v>2</v>
      </c>
      <c r="J35" s="4" t="s">
        <v>15</v>
      </c>
      <c r="K35" s="10" t="s">
        <v>16</v>
      </c>
    </row>
    <row r="36" spans="1:15" ht="14.25">
      <c r="A36" s="5"/>
      <c r="B36" s="6">
        <f>SUM(B2:B32)/31</f>
        <v>5.748387096774193</v>
      </c>
      <c r="C36" s="6">
        <f>SUM(C2:C32)/31</f>
        <v>16.3258064516129</v>
      </c>
      <c r="D36" s="5"/>
      <c r="E36" s="6"/>
      <c r="F36" s="6">
        <f>SUM(F2:F32)</f>
        <v>0</v>
      </c>
      <c r="G36" s="6">
        <f>MIN(G6:G32)</f>
        <v>-1.6</v>
      </c>
      <c r="H36" s="6">
        <f>MAX(H6:H32)</f>
        <v>23.2</v>
      </c>
      <c r="I36" s="6">
        <f>SUM(I11:I32)</f>
        <v>107.10000000000001</v>
      </c>
      <c r="J36" s="6">
        <f>(SUM(E22:E32)+SUM(E12:E21)+SUM(E2:E11))/31</f>
        <v>10.093548387096773</v>
      </c>
      <c r="K36" s="6">
        <f>I36+Settembre!K35</f>
        <v>926.6</v>
      </c>
      <c r="O36" t="s">
        <v>30</v>
      </c>
    </row>
    <row r="37" spans="15:17" ht="14.25">
      <c r="O37">
        <v>14.745454545454548</v>
      </c>
      <c r="P37" s="1">
        <f>E2</f>
        <v>12.5</v>
      </c>
      <c r="Q37" s="1">
        <f>P37-O37</f>
        <v>-2.245454545454548</v>
      </c>
    </row>
    <row r="38" spans="15:17" ht="14.25">
      <c r="O38">
        <v>15</v>
      </c>
      <c r="P38" s="1">
        <f aca="true" t="shared" si="1" ref="P38:P66">E3</f>
        <v>14.3</v>
      </c>
      <c r="Q38" s="1">
        <f aca="true" t="shared" si="2" ref="Q38:Q68">P38-O38</f>
        <v>-0.6999999999999993</v>
      </c>
    </row>
    <row r="39" spans="15:17" ht="14.25">
      <c r="O39">
        <v>15.418181818181818</v>
      </c>
      <c r="P39" s="1">
        <f t="shared" si="1"/>
        <v>12.9</v>
      </c>
      <c r="Q39" s="1">
        <f t="shared" si="2"/>
        <v>-2.5181818181818176</v>
      </c>
    </row>
    <row r="40" spans="15:17" ht="14.25">
      <c r="O40">
        <v>13.88</v>
      </c>
      <c r="P40" s="1">
        <f t="shared" si="1"/>
        <v>14.6</v>
      </c>
      <c r="Q40" s="1">
        <f t="shared" si="2"/>
        <v>0.7199999999999989</v>
      </c>
    </row>
    <row r="41" spans="15:17" ht="14.25">
      <c r="O41">
        <v>12.455555555555556</v>
      </c>
      <c r="P41" s="1">
        <f t="shared" si="1"/>
        <v>16.2</v>
      </c>
      <c r="Q41" s="1">
        <f t="shared" si="2"/>
        <v>3.7444444444444436</v>
      </c>
    </row>
    <row r="42" spans="15:17" ht="14.25">
      <c r="O42">
        <v>12.788888888888888</v>
      </c>
      <c r="P42" s="1">
        <f t="shared" si="1"/>
        <v>15.3</v>
      </c>
      <c r="Q42" s="1">
        <f t="shared" si="2"/>
        <v>2.511111111111113</v>
      </c>
    </row>
    <row r="43" spans="15:17" ht="14.25">
      <c r="O43">
        <v>12.819999999999999</v>
      </c>
      <c r="P43" s="1">
        <f t="shared" si="1"/>
        <v>16.6</v>
      </c>
      <c r="Q43" s="1">
        <f t="shared" si="2"/>
        <v>3.780000000000003</v>
      </c>
    </row>
    <row r="44" spans="15:17" ht="14.25">
      <c r="O44">
        <v>13.370000000000001</v>
      </c>
      <c r="P44" s="1">
        <f t="shared" si="1"/>
        <v>15.2</v>
      </c>
      <c r="Q44" s="1">
        <f t="shared" si="2"/>
        <v>1.8299999999999983</v>
      </c>
    </row>
    <row r="45" spans="15:17" ht="14.25">
      <c r="O45">
        <v>13.91</v>
      </c>
      <c r="P45" s="1">
        <f t="shared" si="1"/>
        <v>12.7</v>
      </c>
      <c r="Q45" s="1">
        <f t="shared" si="2"/>
        <v>-1.2100000000000009</v>
      </c>
    </row>
    <row r="46" spans="15:17" ht="14.25">
      <c r="O46">
        <v>13.86</v>
      </c>
      <c r="P46" s="1">
        <f t="shared" si="1"/>
        <v>12.2</v>
      </c>
      <c r="Q46" s="1">
        <f t="shared" si="2"/>
        <v>-1.6600000000000001</v>
      </c>
    </row>
    <row r="47" spans="15:17" ht="14.25">
      <c r="O47">
        <v>13.49</v>
      </c>
      <c r="P47" s="1">
        <f t="shared" si="1"/>
        <v>11.8</v>
      </c>
      <c r="Q47" s="1">
        <f t="shared" si="2"/>
        <v>-1.6899999999999995</v>
      </c>
    </row>
    <row r="48" spans="15:17" ht="14.25">
      <c r="O48">
        <v>13.440000000000001</v>
      </c>
      <c r="P48" s="1">
        <f t="shared" si="1"/>
        <v>11</v>
      </c>
      <c r="Q48" s="1">
        <f t="shared" si="2"/>
        <v>-2.4400000000000013</v>
      </c>
    </row>
    <row r="49" spans="15:17" ht="14.25">
      <c r="O49">
        <v>13.555555555555554</v>
      </c>
      <c r="P49" s="1">
        <f t="shared" si="1"/>
        <v>9.9</v>
      </c>
      <c r="Q49" s="1">
        <f t="shared" si="2"/>
        <v>-3.6555555555555532</v>
      </c>
    </row>
    <row r="50" spans="15:17" ht="14.25">
      <c r="O50">
        <v>13.133333333333335</v>
      </c>
      <c r="P50" s="1">
        <f t="shared" si="1"/>
        <v>10.6</v>
      </c>
      <c r="Q50" s="1">
        <f t="shared" si="2"/>
        <v>-2.533333333333335</v>
      </c>
    </row>
    <row r="51" spans="15:17" ht="14.25">
      <c r="O51">
        <v>13.122222222222224</v>
      </c>
      <c r="P51" s="1">
        <f t="shared" si="1"/>
        <v>10.2</v>
      </c>
      <c r="Q51" s="1">
        <f t="shared" si="2"/>
        <v>-2.9222222222222243</v>
      </c>
    </row>
    <row r="52" spans="15:17" ht="14.25">
      <c r="O52">
        <v>12.755555555555555</v>
      </c>
      <c r="P52" s="1">
        <f t="shared" si="1"/>
        <v>10.9</v>
      </c>
      <c r="Q52" s="1">
        <f t="shared" si="2"/>
        <v>-1.8555555555555543</v>
      </c>
    </row>
    <row r="53" spans="15:17" ht="14.25">
      <c r="O53">
        <v>12.73</v>
      </c>
      <c r="P53" s="1">
        <f t="shared" si="1"/>
        <v>9.3</v>
      </c>
      <c r="Q53" s="1">
        <f t="shared" si="2"/>
        <v>-3.4299999999999997</v>
      </c>
    </row>
    <row r="54" spans="15:17" ht="14.25">
      <c r="O54">
        <v>11.1</v>
      </c>
      <c r="P54" s="1">
        <f t="shared" si="1"/>
        <v>8.3</v>
      </c>
      <c r="Q54" s="1">
        <f t="shared" si="2"/>
        <v>-2.799999999999999</v>
      </c>
    </row>
    <row r="55" spans="15:17" ht="14.25">
      <c r="O55">
        <v>10.327272727272726</v>
      </c>
      <c r="P55" s="1">
        <f t="shared" si="1"/>
        <v>6.6</v>
      </c>
      <c r="Q55" s="1">
        <f t="shared" si="2"/>
        <v>-3.7272727272727266</v>
      </c>
    </row>
    <row r="56" spans="15:17" ht="14.25">
      <c r="O56">
        <v>10.445454545454545</v>
      </c>
      <c r="P56" s="1">
        <f t="shared" si="1"/>
        <v>7.3</v>
      </c>
      <c r="Q56" s="1">
        <f t="shared" si="2"/>
        <v>-3.1454545454545455</v>
      </c>
    </row>
    <row r="57" spans="15:17" ht="14.25">
      <c r="O57">
        <v>10.799999999999999</v>
      </c>
      <c r="P57" s="1">
        <f t="shared" si="1"/>
        <v>5.2</v>
      </c>
      <c r="Q57" s="1">
        <f t="shared" si="2"/>
        <v>-5.599999999999999</v>
      </c>
    </row>
    <row r="58" spans="15:17" ht="14.25">
      <c r="O58">
        <v>11.00909090909091</v>
      </c>
      <c r="P58" s="1">
        <f t="shared" si="1"/>
        <v>5.3</v>
      </c>
      <c r="Q58" s="1">
        <f t="shared" si="2"/>
        <v>-5.70909090909091</v>
      </c>
    </row>
    <row r="59" spans="15:17" ht="14.25">
      <c r="O59">
        <v>12.02</v>
      </c>
      <c r="P59" s="1">
        <f t="shared" si="1"/>
        <v>7.9</v>
      </c>
      <c r="Q59" s="1">
        <f t="shared" si="2"/>
        <v>-4.119999999999999</v>
      </c>
    </row>
    <row r="60" spans="15:17" ht="14.25">
      <c r="O60">
        <v>12.35</v>
      </c>
      <c r="P60" s="1">
        <f t="shared" si="1"/>
        <v>9</v>
      </c>
      <c r="Q60" s="1">
        <f t="shared" si="2"/>
        <v>-3.3499999999999996</v>
      </c>
    </row>
    <row r="61" spans="15:17" ht="14.25">
      <c r="O61">
        <v>11.96</v>
      </c>
      <c r="P61" s="1">
        <f t="shared" si="1"/>
        <v>9.2</v>
      </c>
      <c r="Q61" s="1">
        <f t="shared" si="2"/>
        <v>-2.7600000000000016</v>
      </c>
    </row>
    <row r="62" spans="15:17" ht="14.25">
      <c r="O62">
        <v>11.959999999999999</v>
      </c>
      <c r="P62" s="1">
        <f t="shared" si="1"/>
        <v>6.2</v>
      </c>
      <c r="Q62" s="1">
        <f t="shared" si="2"/>
        <v>-5.759999999999999</v>
      </c>
    </row>
    <row r="63" spans="15:17" ht="14.25">
      <c r="O63">
        <v>11.872727272727275</v>
      </c>
      <c r="P63" s="1">
        <f t="shared" si="1"/>
        <v>4.2</v>
      </c>
      <c r="Q63" s="1">
        <f t="shared" si="2"/>
        <v>-7.672727272727275</v>
      </c>
    </row>
    <row r="64" spans="15:17" ht="14.25">
      <c r="O64">
        <v>11.618181818181819</v>
      </c>
      <c r="P64" s="1">
        <f t="shared" si="1"/>
        <v>4.7</v>
      </c>
      <c r="Q64" s="1">
        <f t="shared" si="2"/>
        <v>-6.918181818181819</v>
      </c>
    </row>
    <row r="65" spans="15:17" ht="14.25">
      <c r="O65">
        <v>10.981818181818182</v>
      </c>
      <c r="P65" s="1">
        <f t="shared" si="1"/>
        <v>6.2</v>
      </c>
      <c r="Q65" s="1">
        <f t="shared" si="2"/>
        <v>-4.781818181818182</v>
      </c>
    </row>
    <row r="66" spans="15:17" ht="14.25">
      <c r="O66">
        <v>10.727272727272728</v>
      </c>
      <c r="P66" s="1">
        <f t="shared" si="1"/>
        <v>6.7</v>
      </c>
      <c r="Q66" s="1">
        <f t="shared" si="2"/>
        <v>-4.027272727272728</v>
      </c>
    </row>
    <row r="67" spans="15:17" ht="14.25">
      <c r="O67">
        <v>10.236363636363636</v>
      </c>
      <c r="P67" s="1">
        <f>E32</f>
        <v>9.9</v>
      </c>
      <c r="Q67" s="1">
        <f t="shared" si="2"/>
        <v>-0.336363636363636</v>
      </c>
    </row>
    <row r="68" spans="15:17" ht="14.25">
      <c r="O68">
        <f>SUM(O37:O67)/31</f>
        <v>12.51235255783643</v>
      </c>
      <c r="P68">
        <f>SUM(P37:P67)/31</f>
        <v>10.09354838709677</v>
      </c>
      <c r="Q68" s="1">
        <f t="shared" si="2"/>
        <v>-2.4188041707396586</v>
      </c>
    </row>
  </sheetData>
  <sheetProtection/>
  <mergeCells count="4">
    <mergeCell ref="A34:J34"/>
    <mergeCell ref="G10:J10"/>
    <mergeCell ref="G20:J20"/>
    <mergeCell ref="G31:J3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7"/>
  <sheetViews>
    <sheetView zoomScale="55" zoomScaleNormal="55" zoomScaleSheetLayoutView="70" zoomScalePageLayoutView="0" workbookViewId="0" topLeftCell="A9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5"/>
  <cols>
    <col min="1" max="1" width="12.7109375" style="0" customWidth="1"/>
    <col min="2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1.140625" style="0" bestFit="1" customWidth="1"/>
    <col min="12" max="12" width="9.00390625" style="30" customWidth="1"/>
    <col min="14" max="14" width="17.7109375" style="0" customWidth="1"/>
    <col min="15" max="15" width="9.8515625" style="0" bestFit="1" customWidth="1"/>
  </cols>
  <sheetData>
    <row r="1" spans="2:11" ht="14.2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11" ht="14.25">
      <c r="A2" s="22">
        <v>40483</v>
      </c>
      <c r="B2" s="14">
        <v>10.1</v>
      </c>
      <c r="C2" s="14">
        <v>14</v>
      </c>
      <c r="D2" s="21">
        <v>23.1</v>
      </c>
      <c r="E2" s="14">
        <v>11.6</v>
      </c>
      <c r="F2" s="15"/>
      <c r="K2" s="11">
        <f aca="true" t="shared" si="0" ref="K2:K31">C2-B2</f>
        <v>3.9000000000000004</v>
      </c>
    </row>
    <row r="3" spans="1:11" ht="14.25">
      <c r="A3" s="22">
        <v>40484</v>
      </c>
      <c r="B3" s="14">
        <v>8.7</v>
      </c>
      <c r="C3" s="14">
        <v>13.3</v>
      </c>
      <c r="D3" s="21">
        <v>1.9</v>
      </c>
      <c r="E3" s="14">
        <v>11.3</v>
      </c>
      <c r="F3" s="15"/>
      <c r="K3" s="11">
        <f t="shared" si="0"/>
        <v>4.600000000000001</v>
      </c>
    </row>
    <row r="4" spans="1:11" ht="14.25">
      <c r="A4" s="22">
        <v>40485</v>
      </c>
      <c r="B4" s="14">
        <v>5</v>
      </c>
      <c r="C4" s="14">
        <v>19.2</v>
      </c>
      <c r="D4" s="21">
        <v>0.1</v>
      </c>
      <c r="E4" s="14">
        <v>11.1</v>
      </c>
      <c r="F4" s="15"/>
      <c r="K4" s="11">
        <f t="shared" si="0"/>
        <v>14.2</v>
      </c>
    </row>
    <row r="5" spans="1:11" ht="14.25">
      <c r="A5" s="22">
        <v>40486</v>
      </c>
      <c r="B5" s="14">
        <v>4.5</v>
      </c>
      <c r="C5" s="14">
        <v>18.8</v>
      </c>
      <c r="D5" s="21">
        <v>0</v>
      </c>
      <c r="E5" s="14">
        <v>9.9</v>
      </c>
      <c r="F5" s="15"/>
      <c r="K5" s="11">
        <f t="shared" si="0"/>
        <v>14.3</v>
      </c>
    </row>
    <row r="6" spans="1:11" ht="14.25">
      <c r="A6" s="22">
        <v>40487</v>
      </c>
      <c r="B6" s="14">
        <v>2.7</v>
      </c>
      <c r="C6" s="14">
        <v>17.5</v>
      </c>
      <c r="D6" s="21">
        <v>0</v>
      </c>
      <c r="E6" s="14">
        <v>8.2</v>
      </c>
      <c r="F6" s="15"/>
      <c r="K6" s="11">
        <f t="shared" si="0"/>
        <v>14.8</v>
      </c>
    </row>
    <row r="7" spans="1:11" ht="14.25">
      <c r="A7" s="22">
        <v>40488</v>
      </c>
      <c r="B7" s="14">
        <v>1.6</v>
      </c>
      <c r="C7" s="14">
        <v>16.7</v>
      </c>
      <c r="D7" s="21">
        <v>0.1</v>
      </c>
      <c r="E7" s="14">
        <v>8.9</v>
      </c>
      <c r="F7" s="15"/>
      <c r="K7" s="11">
        <f t="shared" si="0"/>
        <v>15.1</v>
      </c>
    </row>
    <row r="8" spans="1:11" ht="14.25">
      <c r="A8" s="22">
        <v>40489</v>
      </c>
      <c r="B8" s="14">
        <v>9.2</v>
      </c>
      <c r="C8" s="14">
        <v>11.1</v>
      </c>
      <c r="D8" s="21">
        <v>9.5</v>
      </c>
      <c r="E8" s="14">
        <v>10.1</v>
      </c>
      <c r="F8" s="15"/>
      <c r="K8" s="11">
        <f t="shared" si="0"/>
        <v>1.9000000000000004</v>
      </c>
    </row>
    <row r="9" spans="1:11" ht="14.25">
      <c r="A9" s="22">
        <v>40490</v>
      </c>
      <c r="B9" s="14">
        <v>5.3</v>
      </c>
      <c r="C9" s="14">
        <v>11.2</v>
      </c>
      <c r="D9" s="21">
        <v>6.1</v>
      </c>
      <c r="E9" s="14">
        <v>8.6</v>
      </c>
      <c r="F9" s="15"/>
      <c r="K9" s="11">
        <f t="shared" si="0"/>
        <v>5.8999999999999995</v>
      </c>
    </row>
    <row r="10" spans="1:12" ht="14.25">
      <c r="A10" s="22">
        <v>40491</v>
      </c>
      <c r="B10" s="14">
        <v>4.5</v>
      </c>
      <c r="C10" s="14">
        <v>11</v>
      </c>
      <c r="D10" s="21">
        <v>2</v>
      </c>
      <c r="E10" s="14">
        <v>7.6</v>
      </c>
      <c r="G10" s="54" t="s">
        <v>7</v>
      </c>
      <c r="H10" s="55"/>
      <c r="I10" s="55"/>
      <c r="J10" s="56"/>
      <c r="K10" s="11">
        <f t="shared" si="0"/>
        <v>6.5</v>
      </c>
      <c r="L10" s="31"/>
    </row>
    <row r="11" spans="1:12" ht="14.25">
      <c r="A11" s="22">
        <v>40492</v>
      </c>
      <c r="B11" s="14">
        <v>4.9</v>
      </c>
      <c r="C11" s="14">
        <v>12.4</v>
      </c>
      <c r="D11" s="21">
        <v>5.2</v>
      </c>
      <c r="E11" s="14">
        <v>8.2</v>
      </c>
      <c r="F11" s="15"/>
      <c r="G11" s="11">
        <f>MIN(B2:B11)</f>
        <v>1.6</v>
      </c>
      <c r="H11" s="11">
        <f>MAX(C2:C11)</f>
        <v>19.2</v>
      </c>
      <c r="I11" s="5">
        <f>SUM(D2:D11)</f>
        <v>48.00000000000001</v>
      </c>
      <c r="J11" s="26">
        <f>SUM(E2:E11)/10</f>
        <v>9.549999999999999</v>
      </c>
      <c r="K11" s="11">
        <f t="shared" si="0"/>
        <v>7.5</v>
      </c>
      <c r="L11" s="31"/>
    </row>
    <row r="12" spans="1:12" ht="14.25">
      <c r="A12" s="22">
        <v>40493</v>
      </c>
      <c r="B12" s="14">
        <v>0.9</v>
      </c>
      <c r="C12" s="14">
        <v>14.1</v>
      </c>
      <c r="D12" s="21">
        <v>0.1</v>
      </c>
      <c r="E12" s="14">
        <v>6.4</v>
      </c>
      <c r="F12" s="15"/>
      <c r="J12" s="7"/>
      <c r="K12" s="11">
        <f t="shared" si="0"/>
        <v>13.2</v>
      </c>
      <c r="L12" s="31"/>
    </row>
    <row r="13" spans="1:12" ht="14.25">
      <c r="A13" s="22">
        <v>40494</v>
      </c>
      <c r="B13" s="14">
        <v>1.4</v>
      </c>
      <c r="C13" s="14">
        <v>17</v>
      </c>
      <c r="D13" s="21">
        <v>0</v>
      </c>
      <c r="E13" s="14">
        <v>6.6</v>
      </c>
      <c r="F13" s="15"/>
      <c r="J13" s="7"/>
      <c r="K13" s="11">
        <f t="shared" si="0"/>
        <v>15.6</v>
      </c>
      <c r="L13" s="31"/>
    </row>
    <row r="14" spans="1:12" ht="14.25">
      <c r="A14" s="22">
        <v>40495</v>
      </c>
      <c r="B14" s="14">
        <v>1.9</v>
      </c>
      <c r="C14" s="14">
        <v>16.7</v>
      </c>
      <c r="D14" s="21">
        <v>0</v>
      </c>
      <c r="E14" s="14">
        <v>7.9</v>
      </c>
      <c r="F14" s="15"/>
      <c r="G14" s="1"/>
      <c r="J14" s="7"/>
      <c r="K14" s="11">
        <f t="shared" si="0"/>
        <v>14.799999999999999</v>
      </c>
      <c r="L14" s="31"/>
    </row>
    <row r="15" spans="1:12" ht="14.25">
      <c r="A15" s="22">
        <v>40496</v>
      </c>
      <c r="B15" s="14">
        <v>5.2</v>
      </c>
      <c r="C15" s="14">
        <v>13.3</v>
      </c>
      <c r="D15" s="21">
        <v>0</v>
      </c>
      <c r="E15" s="14">
        <f>(C15+B15)/2</f>
        <v>9.25</v>
      </c>
      <c r="F15" s="15"/>
      <c r="J15" s="7"/>
      <c r="K15" s="11">
        <f t="shared" si="0"/>
        <v>8.100000000000001</v>
      </c>
      <c r="L15" s="31"/>
    </row>
    <row r="16" spans="1:12" ht="14.25">
      <c r="A16" s="22">
        <v>40497</v>
      </c>
      <c r="B16" s="14">
        <v>9.2</v>
      </c>
      <c r="C16" s="14">
        <v>11.8</v>
      </c>
      <c r="D16" s="21">
        <v>33.5</v>
      </c>
      <c r="E16" s="14">
        <f>(C16+B16)/2</f>
        <v>10.5</v>
      </c>
      <c r="F16" s="5"/>
      <c r="J16" s="7"/>
      <c r="K16" s="11">
        <f t="shared" si="0"/>
        <v>2.6000000000000014</v>
      </c>
      <c r="L16" s="31"/>
    </row>
    <row r="17" spans="1:12" ht="14.25">
      <c r="A17" s="22">
        <v>40498</v>
      </c>
      <c r="B17" s="14">
        <v>9</v>
      </c>
      <c r="C17" s="14">
        <v>11.6</v>
      </c>
      <c r="D17" s="21">
        <v>36.4</v>
      </c>
      <c r="E17" s="14">
        <v>9.7</v>
      </c>
      <c r="F17" s="5"/>
      <c r="J17" s="7"/>
      <c r="K17" s="11">
        <f t="shared" si="0"/>
        <v>2.5999999999999996</v>
      </c>
      <c r="L17" s="31"/>
    </row>
    <row r="18" spans="1:12" ht="14.25">
      <c r="A18" s="22">
        <v>40499</v>
      </c>
      <c r="B18" s="11">
        <v>8.5</v>
      </c>
      <c r="C18" s="11">
        <v>16.2</v>
      </c>
      <c r="D18" s="21">
        <v>5.2</v>
      </c>
      <c r="E18" s="14">
        <v>10.5</v>
      </c>
      <c r="F18" s="5"/>
      <c r="K18" s="11">
        <f t="shared" si="0"/>
        <v>7.699999999999999</v>
      </c>
      <c r="L18" s="31"/>
    </row>
    <row r="19" spans="1:12" ht="14.25">
      <c r="A19" s="22">
        <v>40500</v>
      </c>
      <c r="B19" s="11">
        <v>7.7</v>
      </c>
      <c r="C19" s="11">
        <v>11.6</v>
      </c>
      <c r="D19" s="21">
        <v>3.4</v>
      </c>
      <c r="E19" s="14">
        <v>9.1</v>
      </c>
      <c r="F19" s="5"/>
      <c r="K19" s="11">
        <f t="shared" si="0"/>
        <v>3.8999999999999995</v>
      </c>
      <c r="L19" s="31"/>
    </row>
    <row r="20" spans="1:12" ht="14.25">
      <c r="A20" s="22">
        <v>40501</v>
      </c>
      <c r="B20" s="11">
        <v>2.6</v>
      </c>
      <c r="C20" s="11">
        <v>12.2</v>
      </c>
      <c r="D20" s="21">
        <v>12.4</v>
      </c>
      <c r="E20" s="14">
        <v>7.1</v>
      </c>
      <c r="F20" s="5"/>
      <c r="G20" s="54" t="s">
        <v>8</v>
      </c>
      <c r="H20" s="55"/>
      <c r="I20" s="55"/>
      <c r="J20" s="56"/>
      <c r="K20" s="11">
        <f t="shared" si="0"/>
        <v>9.6</v>
      </c>
      <c r="L20" s="31"/>
    </row>
    <row r="21" spans="1:12" ht="14.25">
      <c r="A21" s="22">
        <v>40502</v>
      </c>
      <c r="B21" s="11">
        <v>1.7</v>
      </c>
      <c r="C21" s="11">
        <v>10</v>
      </c>
      <c r="D21" s="21">
        <v>0.6</v>
      </c>
      <c r="E21" s="14">
        <v>5.7</v>
      </c>
      <c r="F21" s="5"/>
      <c r="G21" s="11">
        <f>MIN(B12:B21)</f>
        <v>0.9</v>
      </c>
      <c r="H21" s="11">
        <f>MAX(C12:C21)</f>
        <v>17</v>
      </c>
      <c r="I21" s="5">
        <f>SUM(D12:D21)</f>
        <v>91.60000000000001</v>
      </c>
      <c r="J21" s="26">
        <f>SUM(E12:E21)/10</f>
        <v>8.274999999999999</v>
      </c>
      <c r="K21" s="11">
        <f t="shared" si="0"/>
        <v>8.3</v>
      </c>
      <c r="L21" s="31"/>
    </row>
    <row r="22" spans="1:12" ht="14.25">
      <c r="A22" s="22">
        <v>40503</v>
      </c>
      <c r="B22" s="11">
        <v>6</v>
      </c>
      <c r="C22" s="11">
        <v>8.6</v>
      </c>
      <c r="D22" s="20">
        <v>22.3</v>
      </c>
      <c r="E22" s="19">
        <v>7</v>
      </c>
      <c r="F22" s="5"/>
      <c r="J22" s="2"/>
      <c r="K22" s="11">
        <f t="shared" si="0"/>
        <v>2.5999999999999996</v>
      </c>
      <c r="L22" s="31"/>
    </row>
    <row r="23" spans="1:13" ht="14.25">
      <c r="A23" s="22">
        <v>40504</v>
      </c>
      <c r="B23" s="11">
        <v>5.1</v>
      </c>
      <c r="C23" s="11">
        <v>12.6</v>
      </c>
      <c r="D23" s="20">
        <v>14.6</v>
      </c>
      <c r="E23" s="19">
        <v>7.6</v>
      </c>
      <c r="F23" s="5"/>
      <c r="J23" s="2"/>
      <c r="K23" s="11">
        <f t="shared" si="0"/>
        <v>7.5</v>
      </c>
      <c r="L23" s="31"/>
      <c r="M23" s="1"/>
    </row>
    <row r="24" spans="1:13" ht="14.25">
      <c r="A24" s="22">
        <v>40505</v>
      </c>
      <c r="B24" s="11">
        <v>0.7</v>
      </c>
      <c r="C24" s="11">
        <v>14.1</v>
      </c>
      <c r="D24" s="20">
        <v>0.1</v>
      </c>
      <c r="E24" s="19">
        <v>5.3</v>
      </c>
      <c r="F24" s="5"/>
      <c r="J24" s="2"/>
      <c r="K24" s="11">
        <f t="shared" si="0"/>
        <v>13.4</v>
      </c>
      <c r="L24" s="31"/>
      <c r="M24" s="1"/>
    </row>
    <row r="25" spans="1:13" ht="14.25">
      <c r="A25" s="22">
        <v>40506</v>
      </c>
      <c r="B25" s="11">
        <v>-1.8</v>
      </c>
      <c r="C25" s="11">
        <v>12</v>
      </c>
      <c r="D25" s="20">
        <v>0</v>
      </c>
      <c r="E25" s="19">
        <v>4.6</v>
      </c>
      <c r="F25" s="5"/>
      <c r="K25" s="11">
        <f t="shared" si="0"/>
        <v>13.8</v>
      </c>
      <c r="L25" s="31"/>
      <c r="M25" s="1"/>
    </row>
    <row r="26" spans="1:13" ht="14.25">
      <c r="A26" s="22">
        <v>40507</v>
      </c>
      <c r="B26" s="11">
        <v>-2.3</v>
      </c>
      <c r="C26" s="11">
        <v>10</v>
      </c>
      <c r="D26" s="20">
        <v>0</v>
      </c>
      <c r="E26" s="19">
        <v>2.1</v>
      </c>
      <c r="F26" s="5"/>
      <c r="K26" s="11">
        <f t="shared" si="0"/>
        <v>12.3</v>
      </c>
      <c r="L26" s="31"/>
      <c r="M26" s="1"/>
    </row>
    <row r="27" spans="1:13" ht="14.25">
      <c r="A27" s="22">
        <v>40508</v>
      </c>
      <c r="B27" s="11">
        <v>0.2</v>
      </c>
      <c r="C27" s="11">
        <v>8</v>
      </c>
      <c r="D27" s="20">
        <v>0</v>
      </c>
      <c r="E27" s="19">
        <v>3.4</v>
      </c>
      <c r="F27" s="5"/>
      <c r="J27" s="2"/>
      <c r="K27" s="11">
        <f t="shared" si="0"/>
        <v>7.8</v>
      </c>
      <c r="L27" s="31"/>
      <c r="M27" s="1"/>
    </row>
    <row r="28" spans="1:13" ht="14.25">
      <c r="A28" s="22">
        <v>40509</v>
      </c>
      <c r="B28" s="11">
        <v>-2.7</v>
      </c>
      <c r="C28" s="11">
        <v>7.6</v>
      </c>
      <c r="D28" s="20">
        <v>0</v>
      </c>
      <c r="E28" s="19">
        <v>1.7</v>
      </c>
      <c r="F28" s="5">
        <v>1</v>
      </c>
      <c r="J28" s="2"/>
      <c r="K28" s="11">
        <f t="shared" si="0"/>
        <v>10.3</v>
      </c>
      <c r="L28" s="31"/>
      <c r="M28" s="1"/>
    </row>
    <row r="29" spans="1:13" ht="14.25">
      <c r="A29" s="22">
        <v>40510</v>
      </c>
      <c r="B29" s="11">
        <v>0.7</v>
      </c>
      <c r="C29" s="11">
        <v>4.6</v>
      </c>
      <c r="D29" s="20">
        <v>5.9</v>
      </c>
      <c r="E29" s="19">
        <v>2</v>
      </c>
      <c r="F29" s="5"/>
      <c r="K29" s="11">
        <f t="shared" si="0"/>
        <v>3.8999999999999995</v>
      </c>
      <c r="L29" s="5" t="s">
        <v>47</v>
      </c>
      <c r="M29" s="1"/>
    </row>
    <row r="30" spans="1:13" ht="14.25">
      <c r="A30" s="22">
        <v>40511</v>
      </c>
      <c r="B30" s="11">
        <v>-2.9</v>
      </c>
      <c r="C30" s="11">
        <v>7.5</v>
      </c>
      <c r="D30" s="20">
        <v>3.5</v>
      </c>
      <c r="E30" s="19">
        <v>2.3</v>
      </c>
      <c r="F30" s="5"/>
      <c r="G30" s="55" t="s">
        <v>9</v>
      </c>
      <c r="H30" s="55"/>
      <c r="I30" s="55"/>
      <c r="J30" s="56"/>
      <c r="K30" s="11">
        <f t="shared" si="0"/>
        <v>10.4</v>
      </c>
      <c r="L30" s="5" t="s">
        <v>49</v>
      </c>
      <c r="M30" s="1"/>
    </row>
    <row r="31" spans="1:13" ht="14.25">
      <c r="A31" s="22">
        <v>40512</v>
      </c>
      <c r="B31" s="11">
        <v>-3.2</v>
      </c>
      <c r="C31" s="11">
        <v>7.4</v>
      </c>
      <c r="D31" s="20">
        <v>1.7</v>
      </c>
      <c r="E31" s="19">
        <v>1.6</v>
      </c>
      <c r="F31" s="5"/>
      <c r="G31" s="41">
        <f>MIN(B22:B31)</f>
        <v>-3.2</v>
      </c>
      <c r="H31" s="11">
        <f>MAX(C22:C31)</f>
        <v>14.1</v>
      </c>
      <c r="I31" s="5">
        <f>SUM(D22:D31)</f>
        <v>48.1</v>
      </c>
      <c r="J31" s="14">
        <f>SUM(E22:E31)/10</f>
        <v>3.7600000000000002</v>
      </c>
      <c r="K31" s="11">
        <f t="shared" si="0"/>
        <v>10.600000000000001</v>
      </c>
      <c r="L31" s="5" t="s">
        <v>48</v>
      </c>
      <c r="M31" s="1"/>
    </row>
    <row r="32" spans="1:10" ht="14.25">
      <c r="A32" s="3"/>
      <c r="B32" s="3"/>
      <c r="C32" s="3"/>
      <c r="D32" s="3"/>
      <c r="E32" s="3"/>
      <c r="F32" s="3"/>
      <c r="G32" s="1"/>
      <c r="H32" s="1"/>
      <c r="J32" s="2"/>
    </row>
    <row r="33" spans="1:10" ht="14.25">
      <c r="A33" s="43" t="s">
        <v>31</v>
      </c>
      <c r="B33" s="43"/>
      <c r="C33" s="43"/>
      <c r="D33" s="43"/>
      <c r="E33" s="43"/>
      <c r="F33" s="43"/>
      <c r="G33" s="43"/>
      <c r="H33" s="43"/>
      <c r="I33" s="43"/>
      <c r="J33" s="43"/>
    </row>
    <row r="34" spans="1:11" ht="14.25">
      <c r="A34" s="4"/>
      <c r="B34" s="4" t="s">
        <v>12</v>
      </c>
      <c r="C34" s="4" t="s">
        <v>13</v>
      </c>
      <c r="D34" s="5"/>
      <c r="E34" s="4"/>
      <c r="F34" s="4" t="s">
        <v>14</v>
      </c>
      <c r="G34" s="4" t="s">
        <v>0</v>
      </c>
      <c r="H34" s="4" t="s">
        <v>1</v>
      </c>
      <c r="I34" s="4" t="s">
        <v>2</v>
      </c>
      <c r="J34" s="4" t="s">
        <v>15</v>
      </c>
      <c r="K34" s="10" t="s">
        <v>16</v>
      </c>
    </row>
    <row r="35" spans="1:15" ht="14.25">
      <c r="A35" s="5"/>
      <c r="B35" s="6">
        <f>SUM(B2:B31)/30</f>
        <v>3.4799999999999995</v>
      </c>
      <c r="C35" s="6">
        <f>SUM(C2:C31)/30</f>
        <v>12.403333333333336</v>
      </c>
      <c r="D35" s="5"/>
      <c r="E35" s="6"/>
      <c r="F35" s="6">
        <f>SUM(F2:F31)</f>
        <v>1</v>
      </c>
      <c r="G35" s="6">
        <f>MIN(G6:G29)</f>
        <v>0.9</v>
      </c>
      <c r="H35" s="6">
        <f>MAX(H6:H29)</f>
        <v>19.2</v>
      </c>
      <c r="I35" s="6">
        <f>SUM(I11:I31)</f>
        <v>187.70000000000002</v>
      </c>
      <c r="J35" s="6">
        <f>(SUM(E22:E31)+SUM(E12:E21)+SUM(E2:E11))/30</f>
        <v>7.1949999999999985</v>
      </c>
      <c r="K35" s="6">
        <f>I35+Ottobre!K36</f>
        <v>1114.3</v>
      </c>
      <c r="M35" t="s">
        <v>27</v>
      </c>
      <c r="N35" t="s">
        <v>6</v>
      </c>
      <c r="O35" t="s">
        <v>28</v>
      </c>
    </row>
    <row r="36" spans="12:15" ht="14.25">
      <c r="L36" s="30">
        <v>1</v>
      </c>
      <c r="M36" s="1">
        <f aca="true" t="shared" si="1" ref="M36:M65">E2</f>
        <v>11.6</v>
      </c>
      <c r="N36">
        <v>10.481818181818182</v>
      </c>
      <c r="O36" s="1">
        <f aca="true" t="shared" si="2" ref="O36:O65">E2-N36</f>
        <v>1.1181818181818173</v>
      </c>
    </row>
    <row r="37" spans="12:15" ht="14.25">
      <c r="L37" s="30">
        <v>2</v>
      </c>
      <c r="M37" s="1">
        <f t="shared" si="1"/>
        <v>11.3</v>
      </c>
      <c r="N37">
        <v>9.97272727272727</v>
      </c>
      <c r="O37" s="1">
        <f t="shared" si="2"/>
        <v>1.3272727272727298</v>
      </c>
    </row>
    <row r="38" spans="12:15" ht="14.25">
      <c r="L38" s="30">
        <v>3</v>
      </c>
      <c r="M38" s="1">
        <f t="shared" si="1"/>
        <v>11.1</v>
      </c>
      <c r="N38">
        <v>9.745454545454546</v>
      </c>
      <c r="O38" s="1">
        <f t="shared" si="2"/>
        <v>1.3545454545454536</v>
      </c>
    </row>
    <row r="39" spans="12:15" ht="14.25">
      <c r="L39" s="30">
        <v>4</v>
      </c>
      <c r="M39" s="1">
        <f t="shared" si="1"/>
        <v>9.9</v>
      </c>
      <c r="N39">
        <v>9.772727272727273</v>
      </c>
      <c r="O39" s="1">
        <f t="shared" si="2"/>
        <v>0.12727272727272698</v>
      </c>
    </row>
    <row r="40" spans="12:15" ht="14.25">
      <c r="L40" s="30">
        <v>5</v>
      </c>
      <c r="M40" s="1">
        <f t="shared" si="1"/>
        <v>8.2</v>
      </c>
      <c r="N40">
        <v>9.554545454545455</v>
      </c>
      <c r="O40" s="1">
        <f t="shared" si="2"/>
        <v>-1.3545454545454554</v>
      </c>
    </row>
    <row r="41" spans="12:15" ht="14.25">
      <c r="L41" s="30">
        <v>6</v>
      </c>
      <c r="M41" s="1">
        <f t="shared" si="1"/>
        <v>8.9</v>
      </c>
      <c r="N41">
        <v>9.027272727272727</v>
      </c>
      <c r="O41" s="1">
        <f t="shared" si="2"/>
        <v>-0.12727272727272698</v>
      </c>
    </row>
    <row r="42" spans="12:15" ht="14.25">
      <c r="L42" s="30">
        <v>7</v>
      </c>
      <c r="M42" s="1">
        <f t="shared" si="1"/>
        <v>10.1</v>
      </c>
      <c r="N42">
        <v>8.272727272727273</v>
      </c>
      <c r="O42" s="1">
        <f t="shared" si="2"/>
        <v>1.8272727272727263</v>
      </c>
    </row>
    <row r="43" spans="12:15" ht="14.25">
      <c r="L43" s="30">
        <v>8</v>
      </c>
      <c r="M43" s="1">
        <f t="shared" si="1"/>
        <v>8.6</v>
      </c>
      <c r="N43">
        <v>7.3909090909090915</v>
      </c>
      <c r="O43" s="1">
        <f t="shared" si="2"/>
        <v>1.209090909090908</v>
      </c>
    </row>
    <row r="44" spans="12:15" ht="14.25">
      <c r="L44" s="30">
        <v>9</v>
      </c>
      <c r="M44" s="1">
        <f t="shared" si="1"/>
        <v>7.6</v>
      </c>
      <c r="N44">
        <v>7.236363636363635</v>
      </c>
      <c r="O44" s="1">
        <f t="shared" si="2"/>
        <v>0.3636363636363642</v>
      </c>
    </row>
    <row r="45" spans="12:16" ht="14.25">
      <c r="L45" s="30">
        <v>10</v>
      </c>
      <c r="M45" s="1">
        <f t="shared" si="1"/>
        <v>8.2</v>
      </c>
      <c r="N45">
        <v>7.1</v>
      </c>
      <c r="O45" s="1">
        <f t="shared" si="2"/>
        <v>1.0999999999999996</v>
      </c>
      <c r="P45">
        <f>SUM(O36:O45)/10</f>
        <v>0.6945454545454544</v>
      </c>
    </row>
    <row r="46" spans="12:15" ht="14.25">
      <c r="L46" s="30">
        <v>11</v>
      </c>
      <c r="M46" s="1">
        <f t="shared" si="1"/>
        <v>6.4</v>
      </c>
      <c r="N46">
        <v>7.181818181818182</v>
      </c>
      <c r="O46" s="1">
        <f t="shared" si="2"/>
        <v>-0.7818181818181813</v>
      </c>
    </row>
    <row r="47" spans="12:15" ht="14.25">
      <c r="L47" s="30">
        <v>12</v>
      </c>
      <c r="M47" s="1">
        <f t="shared" si="1"/>
        <v>6.6</v>
      </c>
      <c r="N47">
        <v>6.96</v>
      </c>
      <c r="O47" s="1">
        <f t="shared" si="2"/>
        <v>-0.3600000000000003</v>
      </c>
    </row>
    <row r="48" spans="12:15" ht="14.25">
      <c r="L48" s="30">
        <v>13</v>
      </c>
      <c r="M48" s="1">
        <f t="shared" si="1"/>
        <v>7.9</v>
      </c>
      <c r="N48">
        <v>6.84</v>
      </c>
      <c r="O48" s="1">
        <f t="shared" si="2"/>
        <v>1.0600000000000005</v>
      </c>
    </row>
    <row r="49" spans="12:15" ht="14.25">
      <c r="L49" s="30">
        <v>14</v>
      </c>
      <c r="M49" s="1">
        <f t="shared" si="1"/>
        <v>9.25</v>
      </c>
      <c r="N49">
        <v>6.533333333333333</v>
      </c>
      <c r="O49" s="1">
        <f t="shared" si="2"/>
        <v>2.716666666666667</v>
      </c>
    </row>
    <row r="50" spans="12:15" ht="14.25">
      <c r="L50" s="30">
        <v>15</v>
      </c>
      <c r="M50" s="1">
        <f t="shared" si="1"/>
        <v>10.5</v>
      </c>
      <c r="N50">
        <v>6.577777777777778</v>
      </c>
      <c r="O50" s="1">
        <f t="shared" si="2"/>
        <v>3.9222222222222216</v>
      </c>
    </row>
    <row r="51" spans="12:15" ht="14.25">
      <c r="L51" s="30">
        <v>16</v>
      </c>
      <c r="M51" s="1">
        <f t="shared" si="1"/>
        <v>9.7</v>
      </c>
      <c r="N51">
        <v>6.355555555555554</v>
      </c>
      <c r="O51" s="1">
        <f t="shared" si="2"/>
        <v>3.344444444444445</v>
      </c>
    </row>
    <row r="52" spans="12:15" ht="14.25">
      <c r="L52" s="30">
        <v>17</v>
      </c>
      <c r="M52" s="1">
        <f t="shared" si="1"/>
        <v>10.5</v>
      </c>
      <c r="N52">
        <v>6.21</v>
      </c>
      <c r="O52" s="1">
        <f t="shared" si="2"/>
        <v>4.29</v>
      </c>
    </row>
    <row r="53" spans="12:15" ht="14.25">
      <c r="L53" s="30">
        <v>18</v>
      </c>
      <c r="M53" s="1">
        <f t="shared" si="1"/>
        <v>9.1</v>
      </c>
      <c r="N53">
        <v>5.02</v>
      </c>
      <c r="O53" s="1">
        <f t="shared" si="2"/>
        <v>4.08</v>
      </c>
    </row>
    <row r="54" spans="12:15" ht="14.25">
      <c r="L54" s="30">
        <v>19</v>
      </c>
      <c r="M54" s="1">
        <f t="shared" si="1"/>
        <v>7.1</v>
      </c>
      <c r="N54">
        <v>4.74</v>
      </c>
      <c r="O54" s="1">
        <f t="shared" si="2"/>
        <v>2.3599999999999994</v>
      </c>
    </row>
    <row r="55" spans="12:16" ht="14.25">
      <c r="L55" s="30">
        <v>20</v>
      </c>
      <c r="M55" s="1">
        <f t="shared" si="1"/>
        <v>5.7</v>
      </c>
      <c r="N55">
        <v>3.74</v>
      </c>
      <c r="O55" s="1">
        <f t="shared" si="2"/>
        <v>1.96</v>
      </c>
      <c r="P55">
        <f>SUM(O46:O55)/10</f>
        <v>2.2591515151515154</v>
      </c>
    </row>
    <row r="56" spans="12:15" ht="14.25">
      <c r="L56" s="30">
        <v>21</v>
      </c>
      <c r="M56" s="1">
        <f t="shared" si="1"/>
        <v>7</v>
      </c>
      <c r="N56">
        <v>3.75</v>
      </c>
      <c r="O56" s="1">
        <f t="shared" si="2"/>
        <v>3.25</v>
      </c>
    </row>
    <row r="57" spans="12:15" ht="14.25">
      <c r="L57" s="30">
        <v>22</v>
      </c>
      <c r="M57" s="1">
        <f t="shared" si="1"/>
        <v>7.6</v>
      </c>
      <c r="N57">
        <v>3.909090909090909</v>
      </c>
      <c r="O57" s="1">
        <f t="shared" si="2"/>
        <v>3.6909090909090905</v>
      </c>
    </row>
    <row r="58" spans="12:15" ht="14.25">
      <c r="L58" s="30">
        <v>23</v>
      </c>
      <c r="M58" s="1">
        <f t="shared" si="1"/>
        <v>5.3</v>
      </c>
      <c r="N58">
        <v>4.490909090909091</v>
      </c>
      <c r="O58" s="1">
        <f t="shared" si="2"/>
        <v>0.8090909090909086</v>
      </c>
    </row>
    <row r="59" spans="12:15" ht="14.25">
      <c r="L59" s="30">
        <v>24</v>
      </c>
      <c r="M59" s="1">
        <f t="shared" si="1"/>
        <v>4.6</v>
      </c>
      <c r="N59">
        <v>4.45</v>
      </c>
      <c r="O59" s="1">
        <f t="shared" si="2"/>
        <v>0.14999999999999947</v>
      </c>
    </row>
    <row r="60" spans="12:15" ht="14.25">
      <c r="L60" s="30">
        <v>25</v>
      </c>
      <c r="M60" s="1">
        <f t="shared" si="1"/>
        <v>2.1</v>
      </c>
      <c r="N60">
        <v>5.090909090909091</v>
      </c>
      <c r="O60" s="1">
        <f t="shared" si="2"/>
        <v>-2.9909090909090907</v>
      </c>
    </row>
    <row r="61" spans="12:15" ht="14.25">
      <c r="L61" s="30">
        <v>26</v>
      </c>
      <c r="M61" s="1">
        <f t="shared" si="1"/>
        <v>3.4</v>
      </c>
      <c r="N61">
        <v>4.972727272727273</v>
      </c>
      <c r="O61" s="1">
        <f t="shared" si="2"/>
        <v>-1.5727272727272728</v>
      </c>
    </row>
    <row r="62" spans="12:15" ht="14.25">
      <c r="L62" s="30">
        <v>27</v>
      </c>
      <c r="M62" s="1">
        <f t="shared" si="1"/>
        <v>1.7</v>
      </c>
      <c r="N62">
        <v>4.70909090909091</v>
      </c>
      <c r="O62" s="1">
        <f t="shared" si="2"/>
        <v>-3.0090909090909097</v>
      </c>
    </row>
    <row r="63" spans="12:15" ht="14.25">
      <c r="L63" s="30">
        <v>28</v>
      </c>
      <c r="M63" s="1">
        <f t="shared" si="1"/>
        <v>2</v>
      </c>
      <c r="N63">
        <v>4.154545454545455</v>
      </c>
      <c r="O63" s="1">
        <f t="shared" si="2"/>
        <v>-2.154545454545455</v>
      </c>
    </row>
    <row r="64" spans="12:15" ht="14.25">
      <c r="L64" s="30">
        <v>29</v>
      </c>
      <c r="M64" s="1">
        <f t="shared" si="1"/>
        <v>2.3</v>
      </c>
      <c r="N64">
        <v>4.236363636363635</v>
      </c>
      <c r="O64" s="1">
        <f t="shared" si="2"/>
        <v>-1.9363636363636356</v>
      </c>
    </row>
    <row r="65" spans="12:16" ht="14.25">
      <c r="L65" s="30">
        <v>30</v>
      </c>
      <c r="M65" s="1">
        <f t="shared" si="1"/>
        <v>1.6</v>
      </c>
      <c r="N65">
        <v>4.318181818181819</v>
      </c>
      <c r="O65" s="1">
        <f t="shared" si="2"/>
        <v>-2.718181818181819</v>
      </c>
      <c r="P65">
        <f>SUM(O56:O65)/10</f>
        <v>-0.6481818181818184</v>
      </c>
    </row>
    <row r="66" spans="13:15" ht="14.25">
      <c r="M66" s="1"/>
      <c r="N66" s="1"/>
      <c r="O66" s="1"/>
    </row>
    <row r="67" spans="13:14" ht="14.25">
      <c r="M67" s="1">
        <f>SUM(M36:M65)/30</f>
        <v>7.194999999999998</v>
      </c>
      <c r="N67">
        <f>SUM(N36:N65)/30</f>
        <v>6.426494949494951</v>
      </c>
    </row>
  </sheetData>
  <sheetProtection/>
  <mergeCells count="4">
    <mergeCell ref="A33:J33"/>
    <mergeCell ref="G10:J10"/>
    <mergeCell ref="G20:J20"/>
    <mergeCell ref="G30:J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8"/>
  <sheetViews>
    <sheetView zoomScale="55" zoomScaleNormal="55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E32" sqref="E32"/>
    </sheetView>
  </sheetViews>
  <sheetFormatPr defaultColWidth="9.140625" defaultRowHeight="15"/>
  <cols>
    <col min="1" max="1" width="12.28125" style="0" bestFit="1" customWidth="1"/>
    <col min="2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1.140625" style="0" bestFit="1" customWidth="1"/>
    <col min="15" max="15" width="11.8515625" style="0" bestFit="1" customWidth="1"/>
  </cols>
  <sheetData>
    <row r="1" spans="2:11" ht="14.2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12" ht="14.25">
      <c r="A2" s="22">
        <v>40513</v>
      </c>
      <c r="B2" s="14">
        <v>0.5</v>
      </c>
      <c r="C2" s="14">
        <v>1.8</v>
      </c>
      <c r="D2" s="21">
        <v>5.9</v>
      </c>
      <c r="E2" s="14">
        <v>0.9</v>
      </c>
      <c r="F2" s="40">
        <v>8</v>
      </c>
      <c r="K2" s="11">
        <f aca="true" t="shared" si="0" ref="K2:K32">C2-B2</f>
        <v>1.3</v>
      </c>
      <c r="L2" t="s">
        <v>50</v>
      </c>
    </row>
    <row r="3" spans="1:11" ht="14.25">
      <c r="A3" s="22">
        <v>40514</v>
      </c>
      <c r="B3" s="14">
        <v>-3.1</v>
      </c>
      <c r="C3" s="14">
        <v>3</v>
      </c>
      <c r="D3" s="21">
        <v>3</v>
      </c>
      <c r="E3" s="14">
        <v>0.2</v>
      </c>
      <c r="F3" s="40" t="s">
        <v>37</v>
      </c>
      <c r="K3" s="11">
        <f t="shared" si="0"/>
        <v>6.1</v>
      </c>
    </row>
    <row r="4" spans="1:11" ht="14.25">
      <c r="A4" s="22">
        <v>40515</v>
      </c>
      <c r="B4" s="14">
        <v>0.2</v>
      </c>
      <c r="C4" s="14">
        <v>6</v>
      </c>
      <c r="D4" s="21">
        <v>8.8</v>
      </c>
      <c r="E4" s="14">
        <v>2.1</v>
      </c>
      <c r="F4" s="40" t="s">
        <v>37</v>
      </c>
      <c r="K4" s="11">
        <f t="shared" si="0"/>
        <v>5.8</v>
      </c>
    </row>
    <row r="5" spans="1:11" ht="14.25">
      <c r="A5" s="22">
        <v>40516</v>
      </c>
      <c r="B5" s="14">
        <v>-3</v>
      </c>
      <c r="C5" s="14">
        <v>6.3</v>
      </c>
      <c r="D5" s="21">
        <v>1.3</v>
      </c>
      <c r="E5" s="14">
        <v>1.4</v>
      </c>
      <c r="F5" s="40"/>
      <c r="K5" s="11">
        <f t="shared" si="0"/>
        <v>9.3</v>
      </c>
    </row>
    <row r="6" spans="1:12" ht="14.25">
      <c r="A6" s="22">
        <v>40517</v>
      </c>
      <c r="B6" s="14">
        <v>-4</v>
      </c>
      <c r="C6" s="14">
        <v>2.4</v>
      </c>
      <c r="D6" s="21">
        <v>0</v>
      </c>
      <c r="E6" s="14">
        <v>-0.7</v>
      </c>
      <c r="F6" s="40">
        <v>7</v>
      </c>
      <c r="K6" s="11">
        <f t="shared" si="0"/>
        <v>6.4</v>
      </c>
      <c r="L6" t="s">
        <v>52</v>
      </c>
    </row>
    <row r="7" spans="1:12" ht="14.25">
      <c r="A7" s="22">
        <v>40518</v>
      </c>
      <c r="B7" s="14">
        <v>0.3</v>
      </c>
      <c r="C7" s="14">
        <v>1.4</v>
      </c>
      <c r="D7" s="21">
        <v>19.5</v>
      </c>
      <c r="E7" s="14">
        <v>0.8</v>
      </c>
      <c r="F7" s="40">
        <v>5</v>
      </c>
      <c r="K7" s="11">
        <f t="shared" si="0"/>
        <v>1.0999999999999999</v>
      </c>
      <c r="L7" t="s">
        <v>51</v>
      </c>
    </row>
    <row r="8" spans="1:11" ht="14.25">
      <c r="A8" s="22">
        <v>40519</v>
      </c>
      <c r="B8" s="14">
        <v>1.1</v>
      </c>
      <c r="C8" s="14">
        <v>5.6</v>
      </c>
      <c r="D8" s="21">
        <v>24.9</v>
      </c>
      <c r="E8" s="14">
        <v>3.1</v>
      </c>
      <c r="F8" s="40"/>
      <c r="K8" s="11">
        <f t="shared" si="0"/>
        <v>4.5</v>
      </c>
    </row>
    <row r="9" spans="1:11" ht="14.25">
      <c r="A9" s="22">
        <v>40520</v>
      </c>
      <c r="B9" s="14">
        <v>3.6</v>
      </c>
      <c r="C9" s="14">
        <v>6.7</v>
      </c>
      <c r="D9" s="21">
        <v>32.2</v>
      </c>
      <c r="E9" s="14">
        <v>5.3</v>
      </c>
      <c r="F9" s="15"/>
      <c r="K9" s="11">
        <f t="shared" si="0"/>
        <v>3.1</v>
      </c>
    </row>
    <row r="10" spans="1:12" ht="14.25">
      <c r="A10" s="22">
        <v>40521</v>
      </c>
      <c r="B10" s="14">
        <v>1.1</v>
      </c>
      <c r="C10" s="14">
        <v>13</v>
      </c>
      <c r="D10" s="21">
        <v>0.1</v>
      </c>
      <c r="E10" s="14">
        <v>7.3</v>
      </c>
      <c r="G10" s="54" t="s">
        <v>7</v>
      </c>
      <c r="H10" s="55"/>
      <c r="I10" s="55"/>
      <c r="J10" s="56"/>
      <c r="K10" s="11">
        <f t="shared" si="0"/>
        <v>11.9</v>
      </c>
      <c r="L10" t="s">
        <v>53</v>
      </c>
    </row>
    <row r="11" spans="1:12" ht="14.25">
      <c r="A11" s="22">
        <v>40522</v>
      </c>
      <c r="B11" s="14">
        <v>-1.3</v>
      </c>
      <c r="C11" s="14">
        <v>11.7</v>
      </c>
      <c r="D11" s="21">
        <v>0</v>
      </c>
      <c r="E11" s="14">
        <v>5.9</v>
      </c>
      <c r="F11" s="15"/>
      <c r="G11" s="11">
        <f>MIN(B2:B11)</f>
        <v>-4</v>
      </c>
      <c r="H11" s="11">
        <f>MAX(C2:C11)</f>
        <v>13</v>
      </c>
      <c r="I11" s="5">
        <f>SUM(D2:D11)</f>
        <v>95.69999999999999</v>
      </c>
      <c r="J11" s="26">
        <f>SUM(E2:E11)/10</f>
        <v>2.63</v>
      </c>
      <c r="K11" s="11">
        <f t="shared" si="0"/>
        <v>13</v>
      </c>
      <c r="L11" t="s">
        <v>54</v>
      </c>
    </row>
    <row r="12" spans="1:11" ht="14.25">
      <c r="A12" s="22">
        <v>40523</v>
      </c>
      <c r="B12" s="14">
        <v>-3.3</v>
      </c>
      <c r="C12" s="14">
        <v>9.7</v>
      </c>
      <c r="D12" s="21">
        <v>0</v>
      </c>
      <c r="E12" s="14">
        <v>0.4</v>
      </c>
      <c r="F12" s="15"/>
      <c r="J12" s="7"/>
      <c r="K12" s="11">
        <f t="shared" si="0"/>
        <v>13</v>
      </c>
    </row>
    <row r="13" spans="1:11" ht="14.25">
      <c r="A13" s="22">
        <v>40524</v>
      </c>
      <c r="B13" s="14">
        <v>-3.7</v>
      </c>
      <c r="C13" s="14">
        <v>9.6</v>
      </c>
      <c r="D13" s="21">
        <v>0.1</v>
      </c>
      <c r="E13" s="14">
        <v>2.2</v>
      </c>
      <c r="F13" s="15"/>
      <c r="J13" s="7"/>
      <c r="K13" s="11">
        <f t="shared" si="0"/>
        <v>13.3</v>
      </c>
    </row>
    <row r="14" spans="1:11" ht="14.25">
      <c r="A14" s="22">
        <v>40525</v>
      </c>
      <c r="B14" s="14">
        <v>-3.1</v>
      </c>
      <c r="C14" s="14">
        <v>9.2</v>
      </c>
      <c r="D14" s="21">
        <v>0</v>
      </c>
      <c r="E14" s="14">
        <v>2.6</v>
      </c>
      <c r="F14" s="15"/>
      <c r="G14" s="1"/>
      <c r="J14" s="7"/>
      <c r="K14" s="11">
        <f t="shared" si="0"/>
        <v>12.299999999999999</v>
      </c>
    </row>
    <row r="15" spans="1:11" ht="14.25">
      <c r="A15" s="22">
        <v>40526</v>
      </c>
      <c r="B15" s="14">
        <v>-6.4</v>
      </c>
      <c r="C15" s="14">
        <v>5.8</v>
      </c>
      <c r="D15" s="21">
        <v>0</v>
      </c>
      <c r="E15" s="14">
        <v>-1.5</v>
      </c>
      <c r="F15" s="15"/>
      <c r="J15" s="7"/>
      <c r="K15" s="11">
        <f t="shared" si="0"/>
        <v>12.2</v>
      </c>
    </row>
    <row r="16" spans="1:11" ht="14.25">
      <c r="A16" s="22">
        <v>40527</v>
      </c>
      <c r="B16" s="14">
        <v>-6.9</v>
      </c>
      <c r="C16" s="14">
        <v>1.8</v>
      </c>
      <c r="D16" s="21">
        <v>0</v>
      </c>
      <c r="E16" s="14">
        <v>-3.6</v>
      </c>
      <c r="F16" s="5"/>
      <c r="J16" s="7"/>
      <c r="K16" s="11">
        <f t="shared" si="0"/>
        <v>8.700000000000001</v>
      </c>
    </row>
    <row r="17" spans="1:11" ht="14.25">
      <c r="A17" s="22">
        <v>40528</v>
      </c>
      <c r="B17" s="14">
        <v>-9.5</v>
      </c>
      <c r="C17" s="14">
        <v>1.7</v>
      </c>
      <c r="D17" s="21">
        <v>0</v>
      </c>
      <c r="E17" s="14">
        <v>-5.3</v>
      </c>
      <c r="F17" s="5"/>
      <c r="J17" s="7"/>
      <c r="K17" s="11">
        <f t="shared" si="0"/>
        <v>11.2</v>
      </c>
    </row>
    <row r="18" spans="1:12" ht="14.25">
      <c r="A18" s="22">
        <v>40529</v>
      </c>
      <c r="B18" s="11">
        <v>-7.5</v>
      </c>
      <c r="C18" s="11">
        <v>-1.6</v>
      </c>
      <c r="D18" s="21">
        <v>0</v>
      </c>
      <c r="E18" s="14">
        <v>-4.5</v>
      </c>
      <c r="F18" s="5">
        <v>5</v>
      </c>
      <c r="K18" s="11">
        <f t="shared" si="0"/>
        <v>5.9</v>
      </c>
      <c r="L18" t="s">
        <v>55</v>
      </c>
    </row>
    <row r="19" spans="1:12" ht="14.25">
      <c r="A19" s="22">
        <v>40530</v>
      </c>
      <c r="B19" s="11">
        <v>-12.2</v>
      </c>
      <c r="C19" s="11">
        <v>3.8</v>
      </c>
      <c r="D19" s="21">
        <v>1.5</v>
      </c>
      <c r="E19" s="14">
        <v>-6.6</v>
      </c>
      <c r="F19" s="5"/>
      <c r="K19" s="11">
        <f t="shared" si="0"/>
        <v>16</v>
      </c>
      <c r="L19" t="s">
        <v>56</v>
      </c>
    </row>
    <row r="20" spans="1:12" ht="14.25">
      <c r="A20" s="22">
        <v>40531</v>
      </c>
      <c r="B20" s="11">
        <v>-10.3</v>
      </c>
      <c r="C20" s="11">
        <v>-0.4</v>
      </c>
      <c r="D20" s="21">
        <v>0</v>
      </c>
      <c r="E20" s="14">
        <v>-3.3</v>
      </c>
      <c r="F20" s="5">
        <v>1</v>
      </c>
      <c r="G20" s="54" t="s">
        <v>8</v>
      </c>
      <c r="H20" s="55"/>
      <c r="I20" s="55"/>
      <c r="J20" s="56"/>
      <c r="K20" s="11">
        <f t="shared" si="0"/>
        <v>9.9</v>
      </c>
      <c r="L20" t="s">
        <v>57</v>
      </c>
    </row>
    <row r="21" spans="1:11" ht="14.25">
      <c r="A21" s="22">
        <v>40532</v>
      </c>
      <c r="B21" s="11">
        <v>-4.3</v>
      </c>
      <c r="C21" s="11">
        <v>5.4</v>
      </c>
      <c r="D21" s="21">
        <v>1.5</v>
      </c>
      <c r="E21" s="14">
        <v>0.2</v>
      </c>
      <c r="F21" s="5"/>
      <c r="G21" s="11">
        <f>MIN(B12:B21)</f>
        <v>-12.2</v>
      </c>
      <c r="H21" s="11">
        <f>MAX(C12:C21)</f>
        <v>9.7</v>
      </c>
      <c r="I21" s="5">
        <f>SUM(D12:D21)</f>
        <v>3.1</v>
      </c>
      <c r="J21" s="26">
        <f>SUM(E12:E21)/10</f>
        <v>-1.94</v>
      </c>
      <c r="K21" s="11">
        <f t="shared" si="0"/>
        <v>9.7</v>
      </c>
    </row>
    <row r="22" spans="1:11" ht="14.25">
      <c r="A22" s="22">
        <v>40533</v>
      </c>
      <c r="B22" s="11">
        <v>1.2</v>
      </c>
      <c r="C22" s="11">
        <v>3.5</v>
      </c>
      <c r="D22" s="20">
        <v>7.9</v>
      </c>
      <c r="E22" s="19">
        <v>2.4</v>
      </c>
      <c r="F22" s="5"/>
      <c r="J22" s="2"/>
      <c r="K22" s="11">
        <f t="shared" si="0"/>
        <v>2.3</v>
      </c>
    </row>
    <row r="23" spans="1:11" ht="14.25">
      <c r="A23" s="22">
        <v>40534</v>
      </c>
      <c r="B23" s="11">
        <v>2.2</v>
      </c>
      <c r="C23" s="11">
        <v>5.2</v>
      </c>
      <c r="D23" s="20">
        <v>23</v>
      </c>
      <c r="E23" s="19">
        <v>3.8</v>
      </c>
      <c r="F23" s="5"/>
      <c r="J23" s="2"/>
      <c r="K23" s="11">
        <f t="shared" si="0"/>
        <v>3</v>
      </c>
    </row>
    <row r="24" spans="1:11" ht="14.25">
      <c r="A24" s="22">
        <v>40535</v>
      </c>
      <c r="B24" s="11">
        <v>5.8</v>
      </c>
      <c r="C24" s="11">
        <v>7.8</v>
      </c>
      <c r="D24" s="20">
        <v>36</v>
      </c>
      <c r="E24" s="19">
        <f>13.6/2</f>
        <v>6.8</v>
      </c>
      <c r="F24" s="5"/>
      <c r="J24" s="2"/>
      <c r="K24" s="11">
        <f t="shared" si="0"/>
        <v>2</v>
      </c>
    </row>
    <row r="25" spans="1:11" ht="14.25">
      <c r="A25" s="22">
        <v>40536</v>
      </c>
      <c r="B25" s="11">
        <v>5</v>
      </c>
      <c r="C25" s="11">
        <v>7.8</v>
      </c>
      <c r="D25" s="20">
        <v>6</v>
      </c>
      <c r="E25" s="19">
        <v>6.3</v>
      </c>
      <c r="F25" s="5"/>
      <c r="J25" s="2"/>
      <c r="K25" s="11">
        <f t="shared" si="0"/>
        <v>2.8</v>
      </c>
    </row>
    <row r="26" spans="1:11" ht="14.25">
      <c r="A26" s="22">
        <v>40537</v>
      </c>
      <c r="B26" s="11">
        <v>4.5</v>
      </c>
      <c r="C26" s="11">
        <v>7.4</v>
      </c>
      <c r="D26" s="20">
        <v>1.8</v>
      </c>
      <c r="E26" s="19">
        <v>5.9</v>
      </c>
      <c r="F26" s="5"/>
      <c r="G26" s="1"/>
      <c r="J26" s="2"/>
      <c r="K26" s="11">
        <f t="shared" si="0"/>
        <v>2.9000000000000004</v>
      </c>
    </row>
    <row r="27" spans="1:11" ht="14.25">
      <c r="A27" s="22">
        <v>40538</v>
      </c>
      <c r="B27" s="11">
        <v>-3.6</v>
      </c>
      <c r="C27" s="11">
        <v>7.2</v>
      </c>
      <c r="D27" s="20">
        <v>0</v>
      </c>
      <c r="E27" s="19">
        <v>3.8</v>
      </c>
      <c r="F27" s="5"/>
      <c r="J27" s="2"/>
      <c r="K27" s="11">
        <f t="shared" si="0"/>
        <v>10.8</v>
      </c>
    </row>
    <row r="28" spans="1:11" ht="14.25">
      <c r="A28" s="22">
        <v>40539</v>
      </c>
      <c r="B28" s="11">
        <v>-6.8</v>
      </c>
      <c r="C28" s="11">
        <v>3.8</v>
      </c>
      <c r="D28" s="20">
        <v>0</v>
      </c>
      <c r="E28" s="19">
        <v>-2.7</v>
      </c>
      <c r="F28" s="5"/>
      <c r="J28" s="2"/>
      <c r="K28" s="11">
        <f t="shared" si="0"/>
        <v>10.6</v>
      </c>
    </row>
    <row r="29" spans="1:11" ht="14.25">
      <c r="A29" s="22">
        <v>40540</v>
      </c>
      <c r="B29" s="11">
        <v>-6.3</v>
      </c>
      <c r="C29" s="11">
        <v>2.8</v>
      </c>
      <c r="D29" s="20">
        <v>0</v>
      </c>
      <c r="E29" s="19">
        <v>-2.7</v>
      </c>
      <c r="F29" s="5"/>
      <c r="K29" s="11">
        <f t="shared" si="0"/>
        <v>9.1</v>
      </c>
    </row>
    <row r="30" spans="1:11" ht="14.25">
      <c r="A30" s="22">
        <v>40541</v>
      </c>
      <c r="B30" s="11">
        <v>-6</v>
      </c>
      <c r="C30" s="11">
        <v>5.8</v>
      </c>
      <c r="D30" s="20">
        <v>0</v>
      </c>
      <c r="E30" s="19">
        <v>-2.3</v>
      </c>
      <c r="F30" s="5"/>
      <c r="K30" s="11">
        <f t="shared" si="0"/>
        <v>11.8</v>
      </c>
    </row>
    <row r="31" spans="1:11" ht="14.25">
      <c r="A31" s="22">
        <v>40542</v>
      </c>
      <c r="B31" s="11">
        <v>-5</v>
      </c>
      <c r="C31" s="11">
        <v>6.1</v>
      </c>
      <c r="D31" s="20">
        <v>0</v>
      </c>
      <c r="E31" s="19">
        <v>-1.3</v>
      </c>
      <c r="F31" s="5"/>
      <c r="G31" s="54" t="s">
        <v>9</v>
      </c>
      <c r="H31" s="55"/>
      <c r="I31" s="55"/>
      <c r="J31" s="56"/>
      <c r="K31" s="11">
        <f t="shared" si="0"/>
        <v>11.1</v>
      </c>
    </row>
    <row r="32" spans="1:11" ht="14.25">
      <c r="A32" s="22">
        <v>40543</v>
      </c>
      <c r="B32" s="11">
        <v>-5.6</v>
      </c>
      <c r="C32" s="11">
        <v>7</v>
      </c>
      <c r="D32" s="20">
        <v>0.1</v>
      </c>
      <c r="E32" s="19">
        <v>-1.7</v>
      </c>
      <c r="F32" s="5"/>
      <c r="G32" s="11">
        <f>MIN(B22:B32)</f>
        <v>-6.8</v>
      </c>
      <c r="H32" s="11">
        <f>MAX(C22:C32)</f>
        <v>7.8</v>
      </c>
      <c r="I32" s="5">
        <f>SUM(D22:D32)</f>
        <v>74.8</v>
      </c>
      <c r="J32" s="14">
        <f>SUM(E22:E32)/11</f>
        <v>1.663636363636364</v>
      </c>
      <c r="K32" s="11">
        <f t="shared" si="0"/>
        <v>12.6</v>
      </c>
    </row>
    <row r="33" spans="1:10" ht="14.25">
      <c r="A33" s="3"/>
      <c r="B33" s="3"/>
      <c r="C33" s="3"/>
      <c r="D33" s="3"/>
      <c r="E33" s="3"/>
      <c r="F33" s="3"/>
      <c r="G33" s="1"/>
      <c r="H33" s="1"/>
      <c r="J33" s="2"/>
    </row>
    <row r="34" spans="1:10" ht="14.25">
      <c r="A34" s="43" t="s">
        <v>32</v>
      </c>
      <c r="B34" s="43"/>
      <c r="C34" s="43"/>
      <c r="D34" s="43"/>
      <c r="E34" s="43"/>
      <c r="F34" s="43"/>
      <c r="G34" s="43"/>
      <c r="H34" s="43"/>
      <c r="I34" s="43"/>
      <c r="J34" s="43"/>
    </row>
    <row r="35" spans="1:11" ht="14.25">
      <c r="A35" s="4"/>
      <c r="B35" s="4" t="s">
        <v>12</v>
      </c>
      <c r="C35" s="4" t="s">
        <v>13</v>
      </c>
      <c r="D35" s="5"/>
      <c r="E35" s="4"/>
      <c r="F35" s="4" t="s">
        <v>14</v>
      </c>
      <c r="G35" s="4" t="s">
        <v>0</v>
      </c>
      <c r="H35" s="4" t="s">
        <v>1</v>
      </c>
      <c r="I35" s="4" t="s">
        <v>2</v>
      </c>
      <c r="J35" s="4" t="s">
        <v>15</v>
      </c>
      <c r="K35" s="10" t="s">
        <v>16</v>
      </c>
    </row>
    <row r="36" spans="1:15" ht="14.25">
      <c r="A36" s="5"/>
      <c r="B36" s="6">
        <f>SUM(B2:B32)/31</f>
        <v>-2.787096774193548</v>
      </c>
      <c r="C36" s="6">
        <f>SUM(C2:C32)/31</f>
        <v>5.396774193548388</v>
      </c>
      <c r="D36" s="5"/>
      <c r="E36" s="6"/>
      <c r="F36" s="6">
        <f>SUM(F2:F32)</f>
        <v>26</v>
      </c>
      <c r="G36" s="6">
        <f>MIN(G6:G32)</f>
        <v>-12.2</v>
      </c>
      <c r="H36" s="6">
        <f>MAX(H6:H32)</f>
        <v>13</v>
      </c>
      <c r="I36" s="6">
        <f>SUM(I11:I32)</f>
        <v>173.59999999999997</v>
      </c>
      <c r="J36" s="6">
        <f>(SUM(E22:E32)+SUM(E12:E21)+SUM(E2:E11))/31</f>
        <v>0.8129032258064517</v>
      </c>
      <c r="K36" s="6">
        <f>I36+Novembre!K35</f>
        <v>1287.8999999999999</v>
      </c>
      <c r="O36" t="s">
        <v>30</v>
      </c>
    </row>
    <row r="37" spans="15:17" ht="14.25">
      <c r="O37">
        <v>3.8</v>
      </c>
      <c r="P37" s="1">
        <f>E2</f>
        <v>0.9</v>
      </c>
      <c r="Q37" s="1">
        <f>P37-O37</f>
        <v>-2.9</v>
      </c>
    </row>
    <row r="38" spans="15:17" ht="14.25">
      <c r="O38">
        <v>4.20909090909091</v>
      </c>
      <c r="P38" s="1">
        <f aca="true" t="shared" si="1" ref="P38:P66">E3</f>
        <v>0.2</v>
      </c>
      <c r="Q38" s="1">
        <f aca="true" t="shared" si="2" ref="Q38:Q68">P38-O38</f>
        <v>-4.00909090909091</v>
      </c>
    </row>
    <row r="39" spans="15:17" ht="14.25">
      <c r="O39">
        <v>5.090909090909091</v>
      </c>
      <c r="P39" s="1">
        <f t="shared" si="1"/>
        <v>2.1</v>
      </c>
      <c r="Q39" s="1">
        <f t="shared" si="2"/>
        <v>-2.9909090909090907</v>
      </c>
    </row>
    <row r="40" spans="15:17" ht="14.25">
      <c r="O40">
        <v>5.281818181818181</v>
      </c>
      <c r="P40" s="1">
        <f t="shared" si="1"/>
        <v>1.4</v>
      </c>
      <c r="Q40" s="1">
        <f t="shared" si="2"/>
        <v>-3.8818181818181814</v>
      </c>
    </row>
    <row r="41" spans="15:17" ht="14.25">
      <c r="O41">
        <v>5.279999999999999</v>
      </c>
      <c r="P41" s="1">
        <f t="shared" si="1"/>
        <v>-0.7</v>
      </c>
      <c r="Q41" s="1">
        <f t="shared" si="2"/>
        <v>-5.9799999999999995</v>
      </c>
    </row>
    <row r="42" spans="15:17" ht="14.25">
      <c r="O42">
        <v>4.660000000000001</v>
      </c>
      <c r="P42" s="1">
        <f t="shared" si="1"/>
        <v>0.8</v>
      </c>
      <c r="Q42" s="1">
        <f t="shared" si="2"/>
        <v>-3.860000000000001</v>
      </c>
    </row>
    <row r="43" spans="15:17" ht="14.25">
      <c r="O43">
        <v>4.700000000000001</v>
      </c>
      <c r="P43" s="1">
        <f t="shared" si="1"/>
        <v>3.1</v>
      </c>
      <c r="Q43" s="1">
        <f t="shared" si="2"/>
        <v>-1.600000000000001</v>
      </c>
    </row>
    <row r="44" spans="15:17" ht="14.25">
      <c r="O44">
        <v>3.5199999999999996</v>
      </c>
      <c r="P44" s="1">
        <f t="shared" si="1"/>
        <v>5.3</v>
      </c>
      <c r="Q44" s="1">
        <f t="shared" si="2"/>
        <v>1.7800000000000002</v>
      </c>
    </row>
    <row r="45" spans="15:17" ht="14.25">
      <c r="O45">
        <v>3.44</v>
      </c>
      <c r="P45" s="1">
        <f t="shared" si="1"/>
        <v>7.3</v>
      </c>
      <c r="Q45" s="1">
        <f t="shared" si="2"/>
        <v>3.86</v>
      </c>
    </row>
    <row r="46" spans="15:17" ht="14.25">
      <c r="O46">
        <v>3.0900000000000003</v>
      </c>
      <c r="P46" s="1">
        <f t="shared" si="1"/>
        <v>5.9</v>
      </c>
      <c r="Q46" s="1">
        <f t="shared" si="2"/>
        <v>2.81</v>
      </c>
    </row>
    <row r="47" spans="15:17" ht="14.25">
      <c r="O47">
        <v>3.25</v>
      </c>
      <c r="P47" s="1">
        <f t="shared" si="1"/>
        <v>0.4</v>
      </c>
      <c r="Q47" s="1">
        <f t="shared" si="2"/>
        <v>-2.85</v>
      </c>
    </row>
    <row r="48" spans="15:17" ht="14.25">
      <c r="O48">
        <v>3.8400000000000007</v>
      </c>
      <c r="P48" s="1">
        <f t="shared" si="1"/>
        <v>2.2</v>
      </c>
      <c r="Q48" s="1">
        <f t="shared" si="2"/>
        <v>-1.6400000000000006</v>
      </c>
    </row>
    <row r="49" spans="15:17" ht="14.25">
      <c r="O49">
        <v>3.9818181818181815</v>
      </c>
      <c r="P49" s="1">
        <f t="shared" si="1"/>
        <v>2.6</v>
      </c>
      <c r="Q49" s="1">
        <f t="shared" si="2"/>
        <v>-1.3818181818181814</v>
      </c>
    </row>
    <row r="50" spans="15:17" ht="14.25">
      <c r="O50">
        <v>3.3</v>
      </c>
      <c r="P50" s="1">
        <f t="shared" si="1"/>
        <v>-1.5</v>
      </c>
      <c r="Q50" s="1">
        <f t="shared" si="2"/>
        <v>-4.8</v>
      </c>
    </row>
    <row r="51" spans="15:17" ht="14.25">
      <c r="O51">
        <v>2.88</v>
      </c>
      <c r="P51" s="1">
        <f t="shared" si="1"/>
        <v>-3.6</v>
      </c>
      <c r="Q51" s="1">
        <f t="shared" si="2"/>
        <v>-6.48</v>
      </c>
    </row>
    <row r="52" spans="15:17" ht="14.25">
      <c r="O52">
        <v>2.15</v>
      </c>
      <c r="P52" s="1">
        <f t="shared" si="1"/>
        <v>-5.3</v>
      </c>
      <c r="Q52" s="1">
        <f t="shared" si="2"/>
        <v>-7.449999999999999</v>
      </c>
    </row>
    <row r="53" spans="15:17" ht="14.25">
      <c r="O53">
        <v>2.19</v>
      </c>
      <c r="P53" s="1">
        <f t="shared" si="1"/>
        <v>-4.5</v>
      </c>
      <c r="Q53" s="1">
        <f t="shared" si="2"/>
        <v>-6.6899999999999995</v>
      </c>
    </row>
    <row r="54" spans="15:17" ht="14.25">
      <c r="O54">
        <v>2.33</v>
      </c>
      <c r="P54" s="1">
        <f t="shared" si="1"/>
        <v>-6.6</v>
      </c>
      <c r="Q54" s="1">
        <f t="shared" si="2"/>
        <v>-8.93</v>
      </c>
    </row>
    <row r="55" spans="15:17" ht="14.25">
      <c r="O55">
        <v>1.6600000000000001</v>
      </c>
      <c r="P55" s="1">
        <f t="shared" si="1"/>
        <v>-3.3</v>
      </c>
      <c r="Q55" s="1">
        <f t="shared" si="2"/>
        <v>-4.96</v>
      </c>
    </row>
    <row r="56" spans="15:17" ht="14.25">
      <c r="O56">
        <v>1.4400000000000002</v>
      </c>
      <c r="P56" s="1">
        <f t="shared" si="1"/>
        <v>0.2</v>
      </c>
      <c r="Q56" s="1">
        <f t="shared" si="2"/>
        <v>-1.2400000000000002</v>
      </c>
    </row>
    <row r="57" spans="15:17" ht="14.25">
      <c r="O57">
        <v>1.24</v>
      </c>
      <c r="P57" s="1">
        <f t="shared" si="1"/>
        <v>2.4</v>
      </c>
      <c r="Q57" s="1">
        <f t="shared" si="2"/>
        <v>1.16</v>
      </c>
    </row>
    <row r="58" spans="15:17" ht="14.25">
      <c r="O58">
        <v>0.05</v>
      </c>
      <c r="P58" s="1">
        <f t="shared" si="1"/>
        <v>3.8</v>
      </c>
      <c r="Q58" s="1">
        <f t="shared" si="2"/>
        <v>3.75</v>
      </c>
    </row>
    <row r="59" spans="15:17" ht="14.25">
      <c r="O59">
        <v>0.7000000000000001</v>
      </c>
      <c r="P59" s="1">
        <f t="shared" si="1"/>
        <v>6.8</v>
      </c>
      <c r="Q59" s="1">
        <f t="shared" si="2"/>
        <v>6.1</v>
      </c>
    </row>
    <row r="60" spans="15:17" ht="14.25">
      <c r="O60">
        <v>0.28181818181818175</v>
      </c>
      <c r="P60" s="1">
        <f t="shared" si="1"/>
        <v>6.3</v>
      </c>
      <c r="Q60" s="1">
        <f t="shared" si="2"/>
        <v>6.018181818181818</v>
      </c>
    </row>
    <row r="61" spans="15:17" ht="14.25">
      <c r="O61">
        <v>0.9090909090909091</v>
      </c>
      <c r="P61" s="1">
        <f t="shared" si="1"/>
        <v>5.9</v>
      </c>
      <c r="Q61" s="1">
        <f t="shared" si="2"/>
        <v>4.990909090909091</v>
      </c>
    </row>
    <row r="62" spans="15:17" ht="14.25">
      <c r="O62">
        <v>1.9727272727272729</v>
      </c>
      <c r="P62" s="1">
        <f t="shared" si="1"/>
        <v>3.8</v>
      </c>
      <c r="Q62" s="1">
        <f t="shared" si="2"/>
        <v>1.827272727272727</v>
      </c>
    </row>
    <row r="63" spans="15:17" ht="14.25">
      <c r="O63">
        <v>2.272727272727273</v>
      </c>
      <c r="P63" s="1">
        <f t="shared" si="1"/>
        <v>-2.7</v>
      </c>
      <c r="Q63" s="1">
        <f t="shared" si="2"/>
        <v>-4.972727272727273</v>
      </c>
    </row>
    <row r="64" spans="15:17" ht="14.25">
      <c r="O64">
        <v>2.0818181818181816</v>
      </c>
      <c r="P64" s="1">
        <f t="shared" si="1"/>
        <v>-2.7</v>
      </c>
      <c r="Q64" s="1">
        <f t="shared" si="2"/>
        <v>-4.781818181818181</v>
      </c>
    </row>
    <row r="65" spans="15:17" ht="14.25">
      <c r="O65">
        <v>2.272727272727273</v>
      </c>
      <c r="P65" s="1">
        <f t="shared" si="1"/>
        <v>-2.3</v>
      </c>
      <c r="Q65" s="1">
        <f t="shared" si="2"/>
        <v>-4.572727272727272</v>
      </c>
    </row>
    <row r="66" spans="15:17" ht="14.25">
      <c r="O66">
        <v>2.1818181818181817</v>
      </c>
      <c r="P66" s="1">
        <f t="shared" si="1"/>
        <v>-1.3</v>
      </c>
      <c r="Q66" s="1">
        <f t="shared" si="2"/>
        <v>-3.4818181818181815</v>
      </c>
    </row>
    <row r="67" spans="15:17" ht="14.25">
      <c r="O67">
        <v>1.9272727272727272</v>
      </c>
      <c r="P67" s="1">
        <f>E32</f>
        <v>-1.7</v>
      </c>
      <c r="Q67" s="1">
        <f t="shared" si="2"/>
        <v>-3.627272727272727</v>
      </c>
    </row>
    <row r="68" spans="16:17" ht="14.25">
      <c r="P68">
        <f>SUM(P37:P67)/31</f>
        <v>0.8129032258064512</v>
      </c>
      <c r="Q68" s="1">
        <f t="shared" si="2"/>
        <v>0.8129032258064512</v>
      </c>
    </row>
  </sheetData>
  <sheetProtection/>
  <mergeCells count="4">
    <mergeCell ref="G31:J31"/>
    <mergeCell ref="A34:J34"/>
    <mergeCell ref="G10:J10"/>
    <mergeCell ref="G20:J2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85" zoomScaleSheetLayoutView="85" zoomScalePageLayoutView="0" workbookViewId="0" topLeftCell="A4">
      <selection activeCell="E2" sqref="E2:E32"/>
    </sheetView>
  </sheetViews>
  <sheetFormatPr defaultColWidth="9.140625" defaultRowHeight="15"/>
  <cols>
    <col min="1" max="1" width="15.00390625" style="0" customWidth="1"/>
    <col min="2" max="2" width="11.2812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</cols>
  <sheetData>
    <row r="1" spans="2:10" ht="14.2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t="s">
        <v>4</v>
      </c>
      <c r="H1" t="s">
        <v>5</v>
      </c>
      <c r="I1" t="s">
        <v>2</v>
      </c>
      <c r="J1" t="s">
        <v>6</v>
      </c>
    </row>
    <row r="2" spans="1:6" ht="14.25">
      <c r="A2" s="17">
        <v>40179</v>
      </c>
      <c r="B2" s="11">
        <v>0</v>
      </c>
      <c r="C2" s="11">
        <v>8.4</v>
      </c>
      <c r="D2" s="33">
        <v>0.3</v>
      </c>
      <c r="E2" s="14">
        <v>3.1</v>
      </c>
      <c r="F2" s="14"/>
    </row>
    <row r="3" spans="1:6" ht="14.25">
      <c r="A3" s="17">
        <v>40180</v>
      </c>
      <c r="B3" s="11">
        <v>-1.2</v>
      </c>
      <c r="C3" s="11">
        <v>9.4</v>
      </c>
      <c r="D3" s="33">
        <v>0</v>
      </c>
      <c r="E3" s="14">
        <v>3</v>
      </c>
      <c r="F3" s="14"/>
    </row>
    <row r="4" spans="1:6" ht="14.25">
      <c r="A4" s="17">
        <v>40181</v>
      </c>
      <c r="B4" s="11">
        <v>-6.8</v>
      </c>
      <c r="C4" s="11">
        <v>4.8</v>
      </c>
      <c r="D4" s="33">
        <v>0</v>
      </c>
      <c r="E4" s="14">
        <v>-1.6</v>
      </c>
      <c r="F4" s="14"/>
    </row>
    <row r="5" spans="1:6" ht="14.25">
      <c r="A5" s="17">
        <v>40182</v>
      </c>
      <c r="B5" s="11">
        <v>-7.9</v>
      </c>
      <c r="C5" s="11">
        <v>2.1</v>
      </c>
      <c r="D5" s="33">
        <v>0</v>
      </c>
      <c r="E5" s="14">
        <v>-2.3</v>
      </c>
      <c r="F5" s="14"/>
    </row>
    <row r="6" spans="1:6" ht="14.25">
      <c r="A6" s="17">
        <v>40183</v>
      </c>
      <c r="B6" s="11">
        <v>-6.2</v>
      </c>
      <c r="C6" s="11">
        <v>3.3</v>
      </c>
      <c r="D6" s="33">
        <v>0</v>
      </c>
      <c r="E6" s="14">
        <v>-0.8</v>
      </c>
      <c r="F6" s="14"/>
    </row>
    <row r="7" spans="1:6" ht="14.25">
      <c r="A7" s="17">
        <v>40184</v>
      </c>
      <c r="B7" s="11">
        <v>-3.5</v>
      </c>
      <c r="C7" s="11">
        <v>6.1</v>
      </c>
      <c r="D7" s="33">
        <v>0</v>
      </c>
      <c r="E7" s="14">
        <v>0.9</v>
      </c>
      <c r="F7" s="14"/>
    </row>
    <row r="8" spans="1:6" ht="14.25">
      <c r="A8" s="17">
        <v>40185</v>
      </c>
      <c r="B8" s="11">
        <v>-0.9</v>
      </c>
      <c r="C8" s="11">
        <v>5.3</v>
      </c>
      <c r="D8" s="33">
        <v>2.7</v>
      </c>
      <c r="E8" s="14">
        <v>1.6</v>
      </c>
      <c r="F8" s="14">
        <v>1</v>
      </c>
    </row>
    <row r="9" spans="1:11" ht="14.25">
      <c r="A9" s="17">
        <v>40186</v>
      </c>
      <c r="B9" s="11">
        <v>0.6</v>
      </c>
      <c r="C9" s="11">
        <v>6.4</v>
      </c>
      <c r="D9" s="33">
        <v>3.3</v>
      </c>
      <c r="E9" s="14">
        <v>3.7</v>
      </c>
      <c r="F9" s="14"/>
      <c r="G9" s="42" t="s">
        <v>7</v>
      </c>
      <c r="H9" s="42"/>
      <c r="I9" s="42"/>
      <c r="J9" s="42"/>
      <c r="K9" s="42"/>
    </row>
    <row r="10" spans="1:6" ht="14.25">
      <c r="A10" s="17">
        <v>40187</v>
      </c>
      <c r="B10" s="11">
        <v>0.3</v>
      </c>
      <c r="C10" s="11">
        <v>5.4</v>
      </c>
      <c r="D10" s="33">
        <v>3.6</v>
      </c>
      <c r="E10" s="14">
        <v>3.4</v>
      </c>
      <c r="F10" s="14"/>
    </row>
    <row r="11" spans="1:10" ht="14.25">
      <c r="A11" s="17">
        <v>40188</v>
      </c>
      <c r="B11" s="11">
        <v>2.4</v>
      </c>
      <c r="C11" s="11">
        <v>6.2</v>
      </c>
      <c r="D11" s="33">
        <v>0.9</v>
      </c>
      <c r="E11" s="14">
        <v>3.8</v>
      </c>
      <c r="F11" s="14"/>
      <c r="G11" s="11">
        <f>MIN(B2:B11)</f>
        <v>-7.9</v>
      </c>
      <c r="H11" s="11">
        <f>MAX(C2:C11)</f>
        <v>9.4</v>
      </c>
      <c r="I11" s="5">
        <f>SUM(D2:D11)</f>
        <v>10.8</v>
      </c>
      <c r="J11" s="14">
        <f>SUM(E2:E11)/10</f>
        <v>1.48</v>
      </c>
    </row>
    <row r="12" spans="1:10" ht="14.25">
      <c r="A12" s="17">
        <v>40189</v>
      </c>
      <c r="B12" s="11">
        <v>-2.1</v>
      </c>
      <c r="C12" s="11">
        <v>8.3</v>
      </c>
      <c r="D12" s="33">
        <v>0.3</v>
      </c>
      <c r="E12" s="14">
        <v>1.5</v>
      </c>
      <c r="F12" s="14"/>
      <c r="J12" s="2"/>
    </row>
    <row r="13" spans="1:10" ht="14.25">
      <c r="A13" s="17">
        <v>40190</v>
      </c>
      <c r="B13" s="11">
        <v>-2.5</v>
      </c>
      <c r="C13" s="11">
        <v>3.4</v>
      </c>
      <c r="D13" s="33">
        <v>0</v>
      </c>
      <c r="E13" s="14">
        <v>0.8</v>
      </c>
      <c r="F13" s="14"/>
      <c r="J13" s="2"/>
    </row>
    <row r="14" spans="1:10" ht="14.25">
      <c r="A14" s="17">
        <v>40191</v>
      </c>
      <c r="B14" s="11">
        <v>-0.8</v>
      </c>
      <c r="C14" s="11">
        <v>7.1</v>
      </c>
      <c r="D14" s="33">
        <v>0</v>
      </c>
      <c r="E14" s="14">
        <v>2.4</v>
      </c>
      <c r="F14" s="14"/>
      <c r="J14" s="2"/>
    </row>
    <row r="15" spans="1:10" ht="14.25">
      <c r="A15" s="17">
        <v>40192</v>
      </c>
      <c r="B15" s="11">
        <v>0.3</v>
      </c>
      <c r="C15" s="11">
        <v>5.3</v>
      </c>
      <c r="D15" s="33">
        <v>0.3</v>
      </c>
      <c r="E15" s="14">
        <v>2.4</v>
      </c>
      <c r="F15" s="14"/>
      <c r="J15" s="2"/>
    </row>
    <row r="16" spans="1:10" ht="14.25">
      <c r="A16" s="17">
        <v>40193</v>
      </c>
      <c r="B16" s="11">
        <v>-3</v>
      </c>
      <c r="C16" s="11">
        <v>9.4</v>
      </c>
      <c r="D16" s="33">
        <v>0.3</v>
      </c>
      <c r="E16" s="33">
        <v>1</v>
      </c>
      <c r="F16" s="33"/>
      <c r="J16" s="2"/>
    </row>
    <row r="17" spans="1:10" ht="14.25">
      <c r="A17" s="17">
        <v>40194</v>
      </c>
      <c r="B17" s="11">
        <v>-4.9</v>
      </c>
      <c r="C17" s="11">
        <v>5.7</v>
      </c>
      <c r="D17" s="33">
        <v>0</v>
      </c>
      <c r="E17" s="33">
        <v>-0.5</v>
      </c>
      <c r="F17" s="33"/>
      <c r="J17" s="2"/>
    </row>
    <row r="18" spans="1:6" ht="14.25">
      <c r="A18" s="17">
        <v>40195</v>
      </c>
      <c r="B18" s="11">
        <v>-3.7</v>
      </c>
      <c r="C18" s="11">
        <v>5.9</v>
      </c>
      <c r="D18" s="33">
        <v>0</v>
      </c>
      <c r="E18" s="33">
        <v>1.1</v>
      </c>
      <c r="F18" s="33"/>
    </row>
    <row r="19" spans="1:6" ht="14.25">
      <c r="A19" s="17">
        <v>40196</v>
      </c>
      <c r="B19" s="11">
        <v>-5.7</v>
      </c>
      <c r="C19" s="11">
        <v>8.3</v>
      </c>
      <c r="D19" s="33">
        <v>0.3</v>
      </c>
      <c r="E19" s="33">
        <v>-0.2</v>
      </c>
      <c r="F19" s="33"/>
    </row>
    <row r="20" spans="1:11" ht="14.25">
      <c r="A20" s="17">
        <v>40197</v>
      </c>
      <c r="B20" s="11">
        <v>-5.9</v>
      </c>
      <c r="C20" s="11">
        <v>8</v>
      </c>
      <c r="D20" s="33">
        <v>0</v>
      </c>
      <c r="E20" s="33">
        <v>-1.3</v>
      </c>
      <c r="F20" s="33"/>
      <c r="G20" s="42" t="s">
        <v>8</v>
      </c>
      <c r="H20" s="42"/>
      <c r="I20" s="42"/>
      <c r="J20" s="42"/>
      <c r="K20" s="42"/>
    </row>
    <row r="21" spans="1:10" ht="14.25">
      <c r="A21" s="17">
        <v>40198</v>
      </c>
      <c r="B21" s="11">
        <v>-6.7</v>
      </c>
      <c r="C21" s="11">
        <v>6.3</v>
      </c>
      <c r="D21" s="5">
        <v>0.3</v>
      </c>
      <c r="E21" s="5">
        <v>-2.4</v>
      </c>
      <c r="F21" s="5"/>
      <c r="G21" s="11">
        <f>MIN(B12:B21)</f>
        <v>-6.7</v>
      </c>
      <c r="H21" s="11">
        <f>MAX(C12:C21)</f>
        <v>9.4</v>
      </c>
      <c r="I21" s="5">
        <f>SUM(D12:D21)</f>
        <v>1.5</v>
      </c>
      <c r="J21" s="14">
        <f>SUM(E12:E21)/10</f>
        <v>0.4800000000000001</v>
      </c>
    </row>
    <row r="22" spans="1:6" ht="14.25">
      <c r="A22" s="17">
        <v>40199</v>
      </c>
      <c r="B22" s="11">
        <v>-6.7</v>
      </c>
      <c r="C22" s="11">
        <v>6.7</v>
      </c>
      <c r="D22" s="5">
        <v>0</v>
      </c>
      <c r="E22" s="5">
        <v>-2</v>
      </c>
      <c r="F22" s="5"/>
    </row>
    <row r="23" spans="1:10" ht="14.25">
      <c r="A23" s="17">
        <v>40200</v>
      </c>
      <c r="B23" s="11">
        <v>-5.2</v>
      </c>
      <c r="C23" s="36">
        <v>-0.6</v>
      </c>
      <c r="D23" s="5">
        <v>0</v>
      </c>
      <c r="E23" s="5">
        <v>-2.9</v>
      </c>
      <c r="F23" s="5"/>
      <c r="J23" s="2"/>
    </row>
    <row r="24" spans="1:10" ht="14.25">
      <c r="A24" s="17">
        <v>40201</v>
      </c>
      <c r="B24" s="11">
        <v>-6.2</v>
      </c>
      <c r="C24" s="11">
        <v>5.6</v>
      </c>
      <c r="D24" s="5">
        <v>0</v>
      </c>
      <c r="E24" s="5">
        <v>-1.5</v>
      </c>
      <c r="F24" s="5"/>
      <c r="J24" s="2"/>
    </row>
    <row r="25" spans="1:10" ht="14.25">
      <c r="A25" s="17">
        <v>40202</v>
      </c>
      <c r="B25" s="11">
        <v>-7.6</v>
      </c>
      <c r="C25" s="11">
        <v>3</v>
      </c>
      <c r="D25" s="5">
        <v>0.3</v>
      </c>
      <c r="E25" s="5">
        <v>-2.1</v>
      </c>
      <c r="F25" s="5"/>
      <c r="J25" s="2"/>
    </row>
    <row r="26" spans="1:10" ht="14.25">
      <c r="A26" s="17">
        <v>40203</v>
      </c>
      <c r="B26" s="11">
        <v>-1.9</v>
      </c>
      <c r="C26" s="11">
        <v>2.1</v>
      </c>
      <c r="D26" s="5">
        <v>0</v>
      </c>
      <c r="E26" s="5">
        <v>0.4</v>
      </c>
      <c r="F26" s="5"/>
      <c r="J26" s="2"/>
    </row>
    <row r="27" spans="1:10" ht="14.25">
      <c r="A27" s="17">
        <v>40204</v>
      </c>
      <c r="B27" s="11">
        <v>-2.5</v>
      </c>
      <c r="C27" s="11">
        <v>5.2</v>
      </c>
      <c r="D27" s="5">
        <v>0</v>
      </c>
      <c r="E27" s="5">
        <v>0.8</v>
      </c>
      <c r="F27" s="5"/>
      <c r="J27" s="2"/>
    </row>
    <row r="28" spans="1:10" ht="14.25">
      <c r="A28" s="17">
        <v>40205</v>
      </c>
      <c r="B28" s="11">
        <v>-5.2</v>
      </c>
      <c r="C28" s="11">
        <v>3.9</v>
      </c>
      <c r="D28" s="5">
        <v>0</v>
      </c>
      <c r="E28" s="5">
        <v>-1.2</v>
      </c>
      <c r="F28" s="5"/>
      <c r="J28" s="2"/>
    </row>
    <row r="29" spans="1:10" ht="14.25">
      <c r="A29" s="17">
        <v>40206</v>
      </c>
      <c r="B29" s="11">
        <v>-5.3</v>
      </c>
      <c r="C29" s="11">
        <v>6.1</v>
      </c>
      <c r="D29" s="5">
        <v>0</v>
      </c>
      <c r="E29" s="5">
        <v>-0.5</v>
      </c>
      <c r="F29" s="5"/>
      <c r="J29" s="2"/>
    </row>
    <row r="30" spans="1:6" ht="14.25">
      <c r="A30" s="17">
        <v>40207</v>
      </c>
      <c r="B30" s="11">
        <v>-6.2</v>
      </c>
      <c r="C30" s="11">
        <v>4.9</v>
      </c>
      <c r="D30" s="5">
        <v>0</v>
      </c>
      <c r="E30" s="5">
        <v>-0.5</v>
      </c>
      <c r="F30" s="5">
        <v>9</v>
      </c>
    </row>
    <row r="31" spans="1:11" ht="14.25">
      <c r="A31" s="17">
        <v>40208</v>
      </c>
      <c r="B31" s="11">
        <v>-3.8</v>
      </c>
      <c r="C31" s="11">
        <v>4</v>
      </c>
      <c r="D31" s="5">
        <v>4.8</v>
      </c>
      <c r="E31" s="5">
        <v>0</v>
      </c>
      <c r="F31" s="5"/>
      <c r="G31" s="42" t="s">
        <v>9</v>
      </c>
      <c r="H31" s="42"/>
      <c r="I31" s="42"/>
      <c r="J31" s="42"/>
      <c r="K31" s="42"/>
    </row>
    <row r="32" spans="1:10" ht="14.25">
      <c r="A32" s="17">
        <v>40209</v>
      </c>
      <c r="B32" s="11">
        <v>-6.5</v>
      </c>
      <c r="C32" s="11">
        <v>6</v>
      </c>
      <c r="D32" s="5">
        <v>0</v>
      </c>
      <c r="E32" s="5">
        <v>1.6</v>
      </c>
      <c r="F32" s="5"/>
      <c r="G32" s="11">
        <f>MIN(B22:B32)</f>
        <v>-7.6</v>
      </c>
      <c r="H32" s="11">
        <f>MAX(C22:C32)</f>
        <v>6.7</v>
      </c>
      <c r="I32" s="5">
        <f>SUM(D22:D32)</f>
        <v>5.1</v>
      </c>
      <c r="J32" s="14">
        <f>SUM(E22:E32)/11</f>
        <v>-0.7181818181818183</v>
      </c>
    </row>
    <row r="33" spans="1:10" ht="14.25">
      <c r="A33" s="3"/>
      <c r="B33" s="3"/>
      <c r="C33" s="3"/>
      <c r="D33" s="3"/>
      <c r="E33" s="3"/>
      <c r="F33" s="3"/>
      <c r="G33" s="1"/>
      <c r="H33" s="1"/>
      <c r="J33" s="2"/>
    </row>
    <row r="34" spans="1:10" ht="14.25">
      <c r="A34" s="43" t="s">
        <v>11</v>
      </c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14.25">
      <c r="A35" s="4"/>
      <c r="B35" s="4" t="s">
        <v>12</v>
      </c>
      <c r="C35" s="4" t="s">
        <v>13</v>
      </c>
      <c r="D35" s="5"/>
      <c r="E35" s="4"/>
      <c r="F35" s="4" t="s">
        <v>14</v>
      </c>
      <c r="G35" s="4" t="s">
        <v>0</v>
      </c>
      <c r="H35" s="4" t="s">
        <v>1</v>
      </c>
      <c r="I35" s="4" t="s">
        <v>2</v>
      </c>
      <c r="J35" s="4" t="s">
        <v>15</v>
      </c>
    </row>
    <row r="36" spans="1:10" ht="14.25">
      <c r="A36" s="5"/>
      <c r="B36" s="6">
        <f>SUM(B2:B32)/31</f>
        <v>-3.7193548387096778</v>
      </c>
      <c r="C36" s="6">
        <f>SUM(C2:C32)/31</f>
        <v>5.548387096774194</v>
      </c>
      <c r="D36" s="6"/>
      <c r="E36" s="6"/>
      <c r="F36" s="6">
        <f>SUM(F2:F32)</f>
        <v>10</v>
      </c>
      <c r="G36" s="6">
        <f>MIN(G6:G32)</f>
        <v>-7.9</v>
      </c>
      <c r="H36" s="6">
        <f>MAX(H6:H32)</f>
        <v>9.4</v>
      </c>
      <c r="I36" s="6">
        <f>SUM(I11:I32)</f>
        <v>17.4</v>
      </c>
      <c r="J36" s="6">
        <f>(SUM(E22:E32)+SUM(E12:E21)+SUM(E2:E11))/31</f>
        <v>0.3774193548387097</v>
      </c>
    </row>
    <row r="38" spans="8:9" ht="14.25">
      <c r="H38" t="s">
        <v>42</v>
      </c>
      <c r="I38">
        <f>I36*1.5</f>
        <v>26.099999999999998</v>
      </c>
    </row>
  </sheetData>
  <sheetProtection/>
  <mergeCells count="4">
    <mergeCell ref="G9:K9"/>
    <mergeCell ref="G20:K20"/>
    <mergeCell ref="G31:K31"/>
    <mergeCell ref="A34:J34"/>
  </mergeCells>
  <printOptions/>
  <pageMargins left="0.7" right="0.7" top="0.75" bottom="0.75" header="0.3" footer="0.3"/>
  <pageSetup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zoomScalePageLayoutView="0" workbookViewId="0" topLeftCell="A1">
      <selection activeCell="G35" sqref="G35"/>
    </sheetView>
  </sheetViews>
  <sheetFormatPr defaultColWidth="9.140625" defaultRowHeight="15"/>
  <cols>
    <col min="1" max="1" width="14.0039062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3.00390625" style="0" customWidth="1"/>
  </cols>
  <sheetData>
    <row r="1" spans="1:10" ht="14.25">
      <c r="A1" s="5"/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5" t="s">
        <v>6</v>
      </c>
    </row>
    <row r="2" spans="1:12" ht="14.25">
      <c r="A2" s="17">
        <v>40210</v>
      </c>
      <c r="B2" s="11">
        <v>-10</v>
      </c>
      <c r="C2" s="11">
        <v>4.4</v>
      </c>
      <c r="D2" s="5">
        <v>0</v>
      </c>
      <c r="E2" s="14">
        <v>-4.2</v>
      </c>
      <c r="F2" s="14"/>
      <c r="L2" s="1">
        <f>C2-B2</f>
        <v>14.4</v>
      </c>
    </row>
    <row r="3" spans="1:12" ht="14.25">
      <c r="A3" s="17">
        <v>40211</v>
      </c>
      <c r="B3" s="5">
        <v>-9.6</v>
      </c>
      <c r="C3" s="11">
        <v>7.2</v>
      </c>
      <c r="D3" s="14">
        <v>0</v>
      </c>
      <c r="E3" s="11">
        <v>-2.9</v>
      </c>
      <c r="F3" s="14"/>
      <c r="L3" s="1">
        <f aca="true" t="shared" si="0" ref="L3:L29">C3-B3</f>
        <v>16.8</v>
      </c>
    </row>
    <row r="4" spans="1:12" ht="14.25">
      <c r="A4" s="17">
        <v>40212</v>
      </c>
      <c r="B4" s="11">
        <v>-7.3</v>
      </c>
      <c r="C4" s="11">
        <v>9.8</v>
      </c>
      <c r="D4" s="5">
        <v>0</v>
      </c>
      <c r="E4" s="14">
        <v>-1.4</v>
      </c>
      <c r="F4" s="14"/>
      <c r="L4" s="1">
        <f t="shared" si="0"/>
        <v>17.1</v>
      </c>
    </row>
    <row r="5" spans="1:12" ht="14.25">
      <c r="A5" s="17">
        <v>40213</v>
      </c>
      <c r="B5" s="11">
        <v>-5</v>
      </c>
      <c r="C5" s="11">
        <v>6</v>
      </c>
      <c r="D5" s="5">
        <v>0</v>
      </c>
      <c r="E5" s="14">
        <v>0.5</v>
      </c>
      <c r="F5" s="14"/>
      <c r="L5" s="1">
        <f t="shared" si="0"/>
        <v>11</v>
      </c>
    </row>
    <row r="6" spans="1:12" ht="14.25">
      <c r="A6" s="17">
        <v>40214</v>
      </c>
      <c r="B6" s="11">
        <v>0.5</v>
      </c>
      <c r="C6" s="11">
        <v>3.2</v>
      </c>
      <c r="D6" s="5">
        <v>12</v>
      </c>
      <c r="E6" s="14">
        <v>2</v>
      </c>
      <c r="F6" s="14">
        <v>1</v>
      </c>
      <c r="L6" s="1">
        <f t="shared" si="0"/>
        <v>2.7</v>
      </c>
    </row>
    <row r="7" spans="1:12" ht="14.25">
      <c r="A7" s="17">
        <v>40215</v>
      </c>
      <c r="B7" s="11">
        <v>0.1</v>
      </c>
      <c r="C7" s="11">
        <v>7.8</v>
      </c>
      <c r="D7" s="5">
        <v>0</v>
      </c>
      <c r="E7" s="14">
        <v>3.3</v>
      </c>
      <c r="F7" s="14"/>
      <c r="L7" s="1">
        <f t="shared" si="0"/>
        <v>7.7</v>
      </c>
    </row>
    <row r="8" spans="1:12" ht="14.25">
      <c r="A8" s="17">
        <v>40216</v>
      </c>
      <c r="B8" s="11">
        <v>-2.2</v>
      </c>
      <c r="C8" s="11">
        <v>9.4</v>
      </c>
      <c r="D8" s="5">
        <v>0.3</v>
      </c>
      <c r="E8" s="14">
        <v>2.3</v>
      </c>
      <c r="F8" s="15"/>
      <c r="L8" s="1">
        <f t="shared" si="0"/>
        <v>11.600000000000001</v>
      </c>
    </row>
    <row r="9" spans="1:12" ht="14.25">
      <c r="A9" s="17">
        <v>40217</v>
      </c>
      <c r="B9" s="11">
        <v>-4.8</v>
      </c>
      <c r="C9" s="11">
        <v>6.1</v>
      </c>
      <c r="D9" s="5">
        <v>0.3</v>
      </c>
      <c r="E9" s="14">
        <v>-0.6</v>
      </c>
      <c r="F9" s="15"/>
      <c r="L9" s="1">
        <f t="shared" si="0"/>
        <v>10.899999999999999</v>
      </c>
    </row>
    <row r="10" spans="1:12" ht="14.25">
      <c r="A10" s="17">
        <v>40218</v>
      </c>
      <c r="B10" s="11">
        <v>-4.8</v>
      </c>
      <c r="C10" s="11">
        <v>4.3</v>
      </c>
      <c r="D10" s="5">
        <v>0</v>
      </c>
      <c r="E10" s="14">
        <v>-0.2</v>
      </c>
      <c r="F10" s="15"/>
      <c r="G10" s="43" t="s">
        <v>7</v>
      </c>
      <c r="H10" s="43"/>
      <c r="I10" s="43"/>
      <c r="J10" s="43"/>
      <c r="K10" s="43"/>
      <c r="L10" s="1">
        <f t="shared" si="0"/>
        <v>9.1</v>
      </c>
    </row>
    <row r="11" spans="1:12" ht="14.25">
      <c r="A11" s="17">
        <v>40219</v>
      </c>
      <c r="B11" s="11">
        <v>-2.8</v>
      </c>
      <c r="C11" s="11">
        <v>5.9</v>
      </c>
      <c r="D11" s="5">
        <v>0</v>
      </c>
      <c r="E11" s="14">
        <v>1.4</v>
      </c>
      <c r="F11" s="15"/>
      <c r="G11" s="34">
        <f>MIN(B2:B11)</f>
        <v>-10</v>
      </c>
      <c r="H11" s="34">
        <f>MAX(C2:C11)</f>
        <v>9.8</v>
      </c>
      <c r="I11" s="33">
        <f>SUM(D2:D11)</f>
        <v>12.600000000000001</v>
      </c>
      <c r="J11" s="14">
        <f>SUM(E2:E11)/10</f>
        <v>0.019999999999999952</v>
      </c>
      <c r="K11" s="35"/>
      <c r="L11" s="1">
        <f t="shared" si="0"/>
        <v>8.7</v>
      </c>
    </row>
    <row r="12" spans="1:12" ht="14.25">
      <c r="A12" s="17">
        <v>40220</v>
      </c>
      <c r="B12" s="11">
        <v>0.8</v>
      </c>
      <c r="C12" s="11">
        <v>3.1</v>
      </c>
      <c r="D12" s="5">
        <v>0.3</v>
      </c>
      <c r="E12" s="14">
        <v>1.9</v>
      </c>
      <c r="F12" s="14" t="s">
        <v>37</v>
      </c>
      <c r="G12" s="35"/>
      <c r="H12" s="35"/>
      <c r="I12" s="35"/>
      <c r="J12" s="7"/>
      <c r="K12" s="35"/>
      <c r="L12" s="1">
        <f t="shared" si="0"/>
        <v>2.3</v>
      </c>
    </row>
    <row r="13" spans="1:12" ht="14.25">
      <c r="A13" s="17">
        <v>40221</v>
      </c>
      <c r="B13" s="11">
        <v>-3.1</v>
      </c>
      <c r="C13" s="11">
        <v>7.5</v>
      </c>
      <c r="D13" s="5">
        <v>0.3</v>
      </c>
      <c r="E13" s="14">
        <v>1.6</v>
      </c>
      <c r="F13" s="15"/>
      <c r="G13" s="35"/>
      <c r="H13" s="35"/>
      <c r="I13" s="35"/>
      <c r="J13" s="7"/>
      <c r="K13" s="35"/>
      <c r="L13" s="1">
        <f t="shared" si="0"/>
        <v>10.6</v>
      </c>
    </row>
    <row r="14" spans="1:12" ht="14.25">
      <c r="A14" s="17">
        <v>40222</v>
      </c>
      <c r="B14" s="11">
        <v>-5.5</v>
      </c>
      <c r="C14" s="11">
        <v>8.7</v>
      </c>
      <c r="D14" s="5">
        <v>0</v>
      </c>
      <c r="E14" s="14">
        <v>1.7</v>
      </c>
      <c r="F14" s="14"/>
      <c r="G14" s="35"/>
      <c r="H14" s="35"/>
      <c r="I14" s="35"/>
      <c r="J14" s="7"/>
      <c r="K14" s="35"/>
      <c r="L14" s="1">
        <f t="shared" si="0"/>
        <v>14.2</v>
      </c>
    </row>
    <row r="15" spans="1:12" ht="14.25">
      <c r="A15" s="17">
        <v>40223</v>
      </c>
      <c r="B15" s="11">
        <v>-4.6</v>
      </c>
      <c r="C15" s="11">
        <v>8</v>
      </c>
      <c r="D15" s="5">
        <v>0</v>
      </c>
      <c r="E15" s="14">
        <v>0.3</v>
      </c>
      <c r="F15" s="14"/>
      <c r="G15" s="35"/>
      <c r="H15" s="35"/>
      <c r="I15" s="35"/>
      <c r="J15" s="7"/>
      <c r="K15" s="35"/>
      <c r="L15" s="1">
        <f t="shared" si="0"/>
        <v>12.6</v>
      </c>
    </row>
    <row r="16" spans="1:12" ht="14.25">
      <c r="A16" s="17">
        <v>40224</v>
      </c>
      <c r="B16" s="11">
        <v>-5.6</v>
      </c>
      <c r="C16" s="11">
        <v>7.1</v>
      </c>
      <c r="D16" s="5">
        <v>0</v>
      </c>
      <c r="E16" s="23">
        <v>0.5</v>
      </c>
      <c r="F16" s="33"/>
      <c r="G16" s="35"/>
      <c r="H16" s="35"/>
      <c r="I16" s="35"/>
      <c r="J16" s="7"/>
      <c r="K16" s="35"/>
      <c r="L16" s="1">
        <f t="shared" si="0"/>
        <v>12.7</v>
      </c>
    </row>
    <row r="17" spans="1:12" ht="14.25">
      <c r="A17" s="17">
        <v>40225</v>
      </c>
      <c r="B17" s="11">
        <v>0.4</v>
      </c>
      <c r="C17" s="11">
        <v>6.6</v>
      </c>
      <c r="D17" s="5">
        <v>1.5</v>
      </c>
      <c r="E17" s="23">
        <v>3.1</v>
      </c>
      <c r="F17" s="33"/>
      <c r="G17" s="35"/>
      <c r="H17" s="35"/>
      <c r="I17" s="35"/>
      <c r="J17" s="35"/>
      <c r="K17" s="35"/>
      <c r="L17" s="1">
        <f t="shared" si="0"/>
        <v>6.199999999999999</v>
      </c>
    </row>
    <row r="18" spans="1:12" ht="14.25">
      <c r="A18" s="17">
        <v>40226</v>
      </c>
      <c r="B18" s="11">
        <v>2</v>
      </c>
      <c r="C18" s="11">
        <v>7.5</v>
      </c>
      <c r="D18" s="5">
        <v>3</v>
      </c>
      <c r="E18" s="23">
        <v>4.5</v>
      </c>
      <c r="F18" s="33"/>
      <c r="G18" s="35"/>
      <c r="H18" s="35"/>
      <c r="I18" s="35"/>
      <c r="J18" s="35"/>
      <c r="K18" s="35"/>
      <c r="L18" s="1">
        <f t="shared" si="0"/>
        <v>5.5</v>
      </c>
    </row>
    <row r="19" spans="1:12" ht="14.25">
      <c r="A19" s="17">
        <v>40227</v>
      </c>
      <c r="B19" s="11">
        <v>3.4</v>
      </c>
      <c r="C19" s="11">
        <v>12.3</v>
      </c>
      <c r="D19" s="5">
        <v>8.4</v>
      </c>
      <c r="E19" s="23">
        <v>6.5</v>
      </c>
      <c r="F19" s="33"/>
      <c r="G19" s="35"/>
      <c r="H19" s="35"/>
      <c r="I19" s="35"/>
      <c r="J19" s="35"/>
      <c r="K19" s="35"/>
      <c r="L19" s="1">
        <f t="shared" si="0"/>
        <v>8.9</v>
      </c>
    </row>
    <row r="20" spans="1:12" ht="14.25">
      <c r="A20" s="17">
        <v>40228</v>
      </c>
      <c r="B20" s="11">
        <v>4.9</v>
      </c>
      <c r="C20" s="11">
        <v>6.6</v>
      </c>
      <c r="D20" s="5">
        <v>19.5</v>
      </c>
      <c r="E20" s="23">
        <v>5.8</v>
      </c>
      <c r="F20" s="33"/>
      <c r="G20" s="44" t="s">
        <v>8</v>
      </c>
      <c r="H20" s="44"/>
      <c r="I20" s="44"/>
      <c r="J20" s="44"/>
      <c r="K20" s="44"/>
      <c r="L20" s="1">
        <f t="shared" si="0"/>
        <v>1.6999999999999993</v>
      </c>
    </row>
    <row r="21" spans="1:12" ht="14.25">
      <c r="A21" s="17">
        <v>40229</v>
      </c>
      <c r="B21" s="11">
        <v>-2.1</v>
      </c>
      <c r="C21" s="11">
        <v>11.5</v>
      </c>
      <c r="D21" s="5">
        <v>0</v>
      </c>
      <c r="E21" s="23">
        <v>6.2</v>
      </c>
      <c r="F21" s="33"/>
      <c r="G21" s="34">
        <f>MIN(B12:B21)</f>
        <v>-5.6</v>
      </c>
      <c r="H21" s="34">
        <f>MAX(C12:C21)</f>
        <v>12.3</v>
      </c>
      <c r="I21" s="33">
        <f>SUM(D12:D21)</f>
        <v>33</v>
      </c>
      <c r="J21" s="14">
        <f>SUM(E12:E21)/10</f>
        <v>3.21</v>
      </c>
      <c r="K21" s="35"/>
      <c r="L21" s="1">
        <f t="shared" si="0"/>
        <v>13.6</v>
      </c>
    </row>
    <row r="22" spans="1:12" ht="14.25">
      <c r="A22" s="17">
        <v>40230</v>
      </c>
      <c r="B22" s="11">
        <v>-3.8</v>
      </c>
      <c r="C22" s="11">
        <v>10.3</v>
      </c>
      <c r="D22" s="5">
        <v>0</v>
      </c>
      <c r="E22" s="23">
        <v>3</v>
      </c>
      <c r="F22" s="33"/>
      <c r="G22" s="35"/>
      <c r="H22" s="35"/>
      <c r="I22" s="35"/>
      <c r="J22" s="7"/>
      <c r="K22" s="35"/>
      <c r="L22" s="1">
        <f t="shared" si="0"/>
        <v>14.100000000000001</v>
      </c>
    </row>
    <row r="23" spans="1:12" ht="14.25">
      <c r="A23" s="17">
        <v>40231</v>
      </c>
      <c r="B23" s="11">
        <v>2</v>
      </c>
      <c r="C23" s="11">
        <v>8.1</v>
      </c>
      <c r="D23" s="5">
        <v>0.3</v>
      </c>
      <c r="E23" s="23">
        <v>4.6</v>
      </c>
      <c r="F23" s="33"/>
      <c r="G23" s="35"/>
      <c r="H23" s="35"/>
      <c r="I23" s="35"/>
      <c r="J23" s="7"/>
      <c r="K23" s="35"/>
      <c r="L23" s="1">
        <f t="shared" si="0"/>
        <v>6.1</v>
      </c>
    </row>
    <row r="24" spans="1:12" ht="14.25">
      <c r="A24" s="17">
        <v>40232</v>
      </c>
      <c r="B24" s="11">
        <v>3.6</v>
      </c>
      <c r="C24" s="11">
        <v>10.2</v>
      </c>
      <c r="D24" s="5">
        <v>6.3</v>
      </c>
      <c r="E24" s="23">
        <v>5.8</v>
      </c>
      <c r="F24" s="33"/>
      <c r="G24" s="35"/>
      <c r="H24" s="35"/>
      <c r="I24" s="35"/>
      <c r="J24" s="7"/>
      <c r="K24" s="35"/>
      <c r="L24" s="1">
        <f t="shared" si="0"/>
        <v>6.6</v>
      </c>
    </row>
    <row r="25" spans="1:12" ht="14.25">
      <c r="A25" s="17">
        <v>40233</v>
      </c>
      <c r="B25" s="11">
        <v>0</v>
      </c>
      <c r="C25" s="11">
        <v>13.8</v>
      </c>
      <c r="D25" s="5">
        <v>0</v>
      </c>
      <c r="E25" s="23">
        <v>6.1</v>
      </c>
      <c r="F25" s="33"/>
      <c r="G25" s="35"/>
      <c r="H25" s="35"/>
      <c r="I25" s="35"/>
      <c r="J25" s="7"/>
      <c r="K25" s="35"/>
      <c r="L25" s="1">
        <f t="shared" si="0"/>
        <v>13.8</v>
      </c>
    </row>
    <row r="26" spans="1:12" ht="14.25">
      <c r="A26" s="17">
        <v>40234</v>
      </c>
      <c r="B26" s="11">
        <v>1.8</v>
      </c>
      <c r="C26" s="11">
        <v>14.6</v>
      </c>
      <c r="D26" s="5">
        <v>1.5</v>
      </c>
      <c r="E26" s="23">
        <v>8</v>
      </c>
      <c r="F26" s="33"/>
      <c r="G26" s="35"/>
      <c r="H26" s="35"/>
      <c r="I26" s="35"/>
      <c r="J26" s="7"/>
      <c r="K26" s="35"/>
      <c r="L26" s="1">
        <f t="shared" si="0"/>
        <v>12.799999999999999</v>
      </c>
    </row>
    <row r="27" spans="1:12" ht="14.25">
      <c r="A27" s="17">
        <v>40235</v>
      </c>
      <c r="B27" s="11">
        <v>0.6</v>
      </c>
      <c r="C27" s="11">
        <v>10.2</v>
      </c>
      <c r="D27" s="5">
        <v>14.7</v>
      </c>
      <c r="E27" s="23">
        <v>5.9</v>
      </c>
      <c r="F27" s="33"/>
      <c r="G27" s="35"/>
      <c r="H27" s="35"/>
      <c r="I27" s="35"/>
      <c r="J27" s="35"/>
      <c r="K27" s="35"/>
      <c r="L27" s="1">
        <f t="shared" si="0"/>
        <v>9.6</v>
      </c>
    </row>
    <row r="28" spans="1:12" ht="14.25">
      <c r="A28" s="17">
        <v>40236</v>
      </c>
      <c r="B28" s="11">
        <v>-2.1</v>
      </c>
      <c r="C28" s="11">
        <v>15.2</v>
      </c>
      <c r="D28" s="5">
        <v>0.3</v>
      </c>
      <c r="E28" s="21">
        <v>5.8</v>
      </c>
      <c r="F28" s="33"/>
      <c r="G28" s="44" t="s">
        <v>9</v>
      </c>
      <c r="H28" s="44"/>
      <c r="I28" s="44"/>
      <c r="J28" s="44"/>
      <c r="K28" s="44"/>
      <c r="L28" s="1">
        <f t="shared" si="0"/>
        <v>17.3</v>
      </c>
    </row>
    <row r="29" spans="1:12" ht="14.25">
      <c r="A29" s="17">
        <v>40237</v>
      </c>
      <c r="B29" s="11">
        <v>4.4</v>
      </c>
      <c r="C29" s="11">
        <v>8.6</v>
      </c>
      <c r="D29" s="5">
        <v>2.4</v>
      </c>
      <c r="E29" s="21">
        <v>6</v>
      </c>
      <c r="F29" s="33"/>
      <c r="G29" s="34">
        <f>MIN(B22:B29)</f>
        <v>-3.8</v>
      </c>
      <c r="H29" s="34">
        <f>MAX(C22:C29)</f>
        <v>15.2</v>
      </c>
      <c r="I29" s="33">
        <f>SUM(D22:D29)</f>
        <v>25.499999999999996</v>
      </c>
      <c r="J29" s="14">
        <f>SUM(E22:E29)/8</f>
        <v>5.6499999999999995</v>
      </c>
      <c r="K29" s="35"/>
      <c r="L29" s="1">
        <f t="shared" si="0"/>
        <v>4.199999999999999</v>
      </c>
    </row>
    <row r="30" spans="1:10" ht="14.25">
      <c r="A30" s="3"/>
      <c r="B30" s="3"/>
      <c r="C30" s="3"/>
      <c r="D30" s="3"/>
      <c r="E30" s="3"/>
      <c r="F30" s="3"/>
      <c r="G30" s="1"/>
      <c r="H30" s="1"/>
      <c r="J30" s="2"/>
    </row>
    <row r="31" spans="1:10" ht="14.25">
      <c r="A31" s="43" t="s">
        <v>17</v>
      </c>
      <c r="B31" s="43"/>
      <c r="C31" s="43"/>
      <c r="D31" s="43"/>
      <c r="E31" s="43"/>
      <c r="F31" s="43"/>
      <c r="G31" s="43"/>
      <c r="H31" s="43"/>
      <c r="I31" s="43"/>
      <c r="J31" s="43"/>
    </row>
    <row r="32" spans="1:11" ht="14.25">
      <c r="A32" s="4"/>
      <c r="B32" s="8" t="s">
        <v>12</v>
      </c>
      <c r="C32" s="9" t="s">
        <v>13</v>
      </c>
      <c r="D32" s="5"/>
      <c r="E32" s="4"/>
      <c r="F32" s="4" t="s">
        <v>14</v>
      </c>
      <c r="G32" s="4" t="s">
        <v>0</v>
      </c>
      <c r="H32" s="4" t="s">
        <v>1</v>
      </c>
      <c r="I32" s="4" t="s">
        <v>2</v>
      </c>
      <c r="J32" s="4" t="s">
        <v>15</v>
      </c>
      <c r="K32" s="10" t="s">
        <v>16</v>
      </c>
    </row>
    <row r="33" spans="1:11" ht="14.25">
      <c r="A33" s="5"/>
      <c r="B33" s="6">
        <f>SUM(B2:B29)/28</f>
        <v>-1.742857142857143</v>
      </c>
      <c r="C33" s="6">
        <f>SUM(C2:C29)/28</f>
        <v>8.357142857142856</v>
      </c>
      <c r="D33" s="6"/>
      <c r="E33" s="6"/>
      <c r="F33" s="6">
        <f>SUM(F2:F29)</f>
        <v>1</v>
      </c>
      <c r="G33" s="6">
        <f>MIN(G6:G29)</f>
        <v>-10</v>
      </c>
      <c r="H33" s="6">
        <f>MAX(H6:H29)</f>
        <v>15.2</v>
      </c>
      <c r="I33" s="6">
        <f>SUM(I11:I29)</f>
        <v>71.1</v>
      </c>
      <c r="J33" s="6">
        <f>(SUM(E22:E29)+SUM(E12:E21)+SUM(E2:E11))/28</f>
        <v>2.767857142857143</v>
      </c>
      <c r="K33" s="6">
        <f>Gennaio!I36+I33</f>
        <v>88.5</v>
      </c>
    </row>
    <row r="35" spans="8:11" ht="14.25">
      <c r="H35" s="5" t="s">
        <v>43</v>
      </c>
      <c r="I35" s="5">
        <f>I33*1.5</f>
        <v>106.64999999999999</v>
      </c>
      <c r="J35" s="5"/>
      <c r="K35" s="5">
        <f>I35+Gennaio!I38</f>
        <v>132.75</v>
      </c>
    </row>
  </sheetData>
  <sheetProtection/>
  <mergeCells count="4">
    <mergeCell ref="G28:K28"/>
    <mergeCell ref="A31:J31"/>
    <mergeCell ref="G10:K10"/>
    <mergeCell ref="G20:K20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55" zoomScaleSheetLayoutView="55" zoomScalePageLayoutView="0" workbookViewId="0" topLeftCell="A4">
      <pane xSplit="1" topLeftCell="B1" activePane="topRight" state="frozen"/>
      <selection pane="topLeft" activeCell="A1" sqref="A1"/>
      <selection pane="topRight" activeCell="R19" sqref="R19"/>
    </sheetView>
  </sheetViews>
  <sheetFormatPr defaultColWidth="9.140625" defaultRowHeight="15"/>
  <cols>
    <col min="1" max="1" width="13.140625" style="0" customWidth="1"/>
    <col min="2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4.7109375" style="0" customWidth="1"/>
  </cols>
  <sheetData>
    <row r="1" spans="2:11" ht="14.2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11" ht="14.25">
      <c r="A2" s="16">
        <v>40238</v>
      </c>
      <c r="B2" s="12">
        <v>-0.6</v>
      </c>
      <c r="C2" s="12">
        <v>14.2</v>
      </c>
      <c r="D2" s="13">
        <v>0.3</v>
      </c>
      <c r="E2" s="14">
        <v>6.4</v>
      </c>
      <c r="F2" s="15"/>
      <c r="K2" s="11">
        <f>C2-B2</f>
        <v>14.799999999999999</v>
      </c>
    </row>
    <row r="3" spans="1:11" ht="14.25">
      <c r="A3" s="16">
        <v>40239</v>
      </c>
      <c r="B3" s="12">
        <v>1.6</v>
      </c>
      <c r="C3" s="12">
        <v>14.9</v>
      </c>
      <c r="D3" s="13">
        <v>0.3</v>
      </c>
      <c r="E3" s="14">
        <v>6.7</v>
      </c>
      <c r="F3" s="15"/>
      <c r="K3" s="11">
        <f aca="true" t="shared" si="0" ref="K3:K32">C3-B3</f>
        <v>13.3</v>
      </c>
    </row>
    <row r="4" spans="1:11" ht="14.25">
      <c r="A4" s="16">
        <v>40240</v>
      </c>
      <c r="B4" s="12">
        <v>-1</v>
      </c>
      <c r="C4" s="12">
        <v>12.2</v>
      </c>
      <c r="D4" s="13">
        <v>0.9</v>
      </c>
      <c r="E4" s="14">
        <v>5.7</v>
      </c>
      <c r="F4" s="15"/>
      <c r="K4" s="11">
        <f t="shared" si="0"/>
        <v>13.2</v>
      </c>
    </row>
    <row r="5" spans="1:11" ht="14.25">
      <c r="A5" s="16">
        <v>40241</v>
      </c>
      <c r="B5" s="12">
        <v>4.7</v>
      </c>
      <c r="C5" s="12">
        <v>10.4</v>
      </c>
      <c r="D5" s="13">
        <v>0.3</v>
      </c>
      <c r="E5" s="14">
        <v>6.6</v>
      </c>
      <c r="F5" s="15"/>
      <c r="K5" s="11">
        <f t="shared" si="0"/>
        <v>5.7</v>
      </c>
    </row>
    <row r="6" spans="1:11" ht="14.25">
      <c r="A6" s="16">
        <v>40242</v>
      </c>
      <c r="B6" s="12">
        <v>-0.1</v>
      </c>
      <c r="C6" s="12">
        <v>8.8</v>
      </c>
      <c r="D6" s="13">
        <v>0</v>
      </c>
      <c r="E6" s="14">
        <v>5.3</v>
      </c>
      <c r="F6" s="15"/>
      <c r="G6" t="s">
        <v>38</v>
      </c>
      <c r="H6">
        <v>27.8</v>
      </c>
      <c r="K6" s="11">
        <f t="shared" si="0"/>
        <v>8.9</v>
      </c>
    </row>
    <row r="7" spans="1:11" ht="14.25">
      <c r="A7" s="16">
        <v>40243</v>
      </c>
      <c r="B7" s="12">
        <v>-6.1</v>
      </c>
      <c r="C7" s="14">
        <v>8.8</v>
      </c>
      <c r="D7" s="13">
        <v>0</v>
      </c>
      <c r="E7" s="14">
        <v>1.6</v>
      </c>
      <c r="F7" s="14"/>
      <c r="K7" s="11">
        <f t="shared" si="0"/>
        <v>14.9</v>
      </c>
    </row>
    <row r="8" spans="1:11" ht="14.25">
      <c r="A8" s="16">
        <v>40244</v>
      </c>
      <c r="B8" s="12">
        <v>-4.3</v>
      </c>
      <c r="C8" s="12">
        <v>9.1</v>
      </c>
      <c r="D8" s="13">
        <v>0</v>
      </c>
      <c r="E8" s="14">
        <v>1.4</v>
      </c>
      <c r="F8" s="14"/>
      <c r="K8" s="11">
        <f t="shared" si="0"/>
        <v>13.399999999999999</v>
      </c>
    </row>
    <row r="9" spans="1:11" ht="14.25">
      <c r="A9" s="16">
        <v>40245</v>
      </c>
      <c r="B9" s="12">
        <v>-6.2</v>
      </c>
      <c r="C9" s="12">
        <v>5.6</v>
      </c>
      <c r="D9" s="13">
        <v>0</v>
      </c>
      <c r="E9" s="14">
        <v>-0.1</v>
      </c>
      <c r="F9" s="14">
        <v>3</v>
      </c>
      <c r="K9" s="11">
        <f t="shared" si="0"/>
        <v>11.8</v>
      </c>
    </row>
    <row r="10" spans="1:11" ht="14.25">
      <c r="A10" s="16">
        <v>40246</v>
      </c>
      <c r="B10" s="12">
        <v>-4.1</v>
      </c>
      <c r="C10" s="12">
        <v>4.9</v>
      </c>
      <c r="D10" s="13">
        <v>1.2</v>
      </c>
      <c r="E10" s="14">
        <v>-0.4</v>
      </c>
      <c r="F10" s="14">
        <v>4</v>
      </c>
      <c r="G10" s="48" t="s">
        <v>7</v>
      </c>
      <c r="H10" s="49"/>
      <c r="I10" s="49"/>
      <c r="J10" s="50"/>
      <c r="K10" s="11">
        <f t="shared" si="0"/>
        <v>9</v>
      </c>
    </row>
    <row r="11" spans="1:11" ht="14.25">
      <c r="A11" s="16">
        <v>40247</v>
      </c>
      <c r="B11" s="12">
        <v>-0.7</v>
      </c>
      <c r="C11" s="12">
        <v>2.2</v>
      </c>
      <c r="D11" s="13">
        <v>4.5</v>
      </c>
      <c r="E11" s="14">
        <v>0.6</v>
      </c>
      <c r="F11" s="14">
        <v>6</v>
      </c>
      <c r="G11" s="11">
        <f>MIN(B2:B11)</f>
        <v>-6.2</v>
      </c>
      <c r="H11" s="11">
        <f>MAX(C2:C11)</f>
        <v>14.9</v>
      </c>
      <c r="I11" s="5">
        <f>SUM(D2:D11)</f>
        <v>7.5</v>
      </c>
      <c r="J11" s="14">
        <f>SUM(E2:E11)/10</f>
        <v>3.38</v>
      </c>
      <c r="K11" s="11">
        <f t="shared" si="0"/>
        <v>2.9000000000000004</v>
      </c>
    </row>
    <row r="12" spans="1:11" ht="14.25">
      <c r="A12" s="16">
        <v>40248</v>
      </c>
      <c r="B12" s="12">
        <v>0.1</v>
      </c>
      <c r="C12" s="12">
        <v>5.1</v>
      </c>
      <c r="D12" s="13">
        <v>4.5</v>
      </c>
      <c r="E12" s="14">
        <v>2.4</v>
      </c>
      <c r="F12" s="14"/>
      <c r="J12" s="7"/>
      <c r="K12" s="11">
        <f t="shared" si="0"/>
        <v>5</v>
      </c>
    </row>
    <row r="13" spans="1:11" ht="14.25">
      <c r="A13" s="16">
        <v>40249</v>
      </c>
      <c r="B13" s="12">
        <v>-2</v>
      </c>
      <c r="C13" s="12">
        <v>9.8</v>
      </c>
      <c r="D13" s="13">
        <v>0</v>
      </c>
      <c r="E13" s="14">
        <v>3.4</v>
      </c>
      <c r="F13" s="14"/>
      <c r="J13" s="7"/>
      <c r="K13" s="11">
        <f t="shared" si="0"/>
        <v>11.8</v>
      </c>
    </row>
    <row r="14" spans="1:11" ht="14.25">
      <c r="A14" s="16">
        <v>40250</v>
      </c>
      <c r="B14" s="12">
        <v>-2.9</v>
      </c>
      <c r="C14" s="12">
        <v>11.5</v>
      </c>
      <c r="D14" s="13">
        <v>0</v>
      </c>
      <c r="E14" s="14">
        <v>4.1</v>
      </c>
      <c r="F14" s="14"/>
      <c r="J14" s="7"/>
      <c r="K14" s="11">
        <f t="shared" si="0"/>
        <v>14.4</v>
      </c>
    </row>
    <row r="15" spans="1:11" ht="14.25">
      <c r="A15" s="16">
        <v>40251</v>
      </c>
      <c r="B15" s="12">
        <v>-3.1</v>
      </c>
      <c r="C15" s="12">
        <v>13.6</v>
      </c>
      <c r="D15" s="37">
        <v>0</v>
      </c>
      <c r="E15" s="38">
        <v>4.9</v>
      </c>
      <c r="F15" s="14"/>
      <c r="H15" s="1"/>
      <c r="J15" s="7"/>
      <c r="K15" s="11">
        <f t="shared" si="0"/>
        <v>16.7</v>
      </c>
    </row>
    <row r="16" spans="1:11" ht="14.25">
      <c r="A16" s="16">
        <v>40252</v>
      </c>
      <c r="B16" s="12">
        <v>-1.1</v>
      </c>
      <c r="C16" s="12">
        <v>15.1</v>
      </c>
      <c r="D16" s="13">
        <v>0</v>
      </c>
      <c r="E16" s="14">
        <v>8.9</v>
      </c>
      <c r="F16" s="33"/>
      <c r="G16" t="s">
        <v>39</v>
      </c>
      <c r="J16" s="7"/>
      <c r="K16" s="11">
        <f t="shared" si="0"/>
        <v>16.2</v>
      </c>
    </row>
    <row r="17" spans="1:11" ht="14.25">
      <c r="A17" s="16">
        <v>40253</v>
      </c>
      <c r="B17" s="12">
        <v>-0.4</v>
      </c>
      <c r="C17" s="12">
        <v>17</v>
      </c>
      <c r="D17" s="13">
        <v>0</v>
      </c>
      <c r="E17" s="14">
        <v>8.4</v>
      </c>
      <c r="F17" s="33"/>
      <c r="J17" s="7"/>
      <c r="K17" s="11">
        <f t="shared" si="0"/>
        <v>17.4</v>
      </c>
    </row>
    <row r="18" spans="1:11" ht="14.25">
      <c r="A18" s="16">
        <v>40254</v>
      </c>
      <c r="B18" s="11">
        <v>-2.1</v>
      </c>
      <c r="C18" s="11">
        <v>15.1</v>
      </c>
      <c r="D18" s="13">
        <v>0</v>
      </c>
      <c r="E18" s="14">
        <v>6.1</v>
      </c>
      <c r="F18" s="33"/>
      <c r="J18" s="7"/>
      <c r="K18" s="11">
        <f t="shared" si="0"/>
        <v>17.2</v>
      </c>
    </row>
    <row r="19" spans="1:11" ht="14.25">
      <c r="A19" s="16">
        <v>40255</v>
      </c>
      <c r="B19" s="11">
        <v>-0.5</v>
      </c>
      <c r="C19" s="11">
        <v>15.6</v>
      </c>
      <c r="D19" s="13">
        <v>0</v>
      </c>
      <c r="E19" s="14">
        <v>7.9</v>
      </c>
      <c r="F19" s="33"/>
      <c r="J19" s="7"/>
      <c r="K19" s="11">
        <f t="shared" si="0"/>
        <v>16.1</v>
      </c>
    </row>
    <row r="20" spans="1:11" ht="14.25">
      <c r="A20" s="16">
        <v>40256</v>
      </c>
      <c r="B20" s="11">
        <v>5.2</v>
      </c>
      <c r="C20" s="11">
        <v>15.3</v>
      </c>
      <c r="D20" s="13">
        <v>0</v>
      </c>
      <c r="E20" s="14">
        <v>10</v>
      </c>
      <c r="F20" s="5"/>
      <c r="G20" s="45" t="s">
        <v>8</v>
      </c>
      <c r="H20" s="46"/>
      <c r="I20" s="46"/>
      <c r="J20" s="47"/>
      <c r="K20" s="11">
        <f t="shared" si="0"/>
        <v>10.100000000000001</v>
      </c>
    </row>
    <row r="21" spans="1:11" ht="14.25">
      <c r="A21" s="16">
        <v>40257</v>
      </c>
      <c r="B21" s="11">
        <v>7.3</v>
      </c>
      <c r="C21" s="11">
        <v>13.5</v>
      </c>
      <c r="D21" s="13">
        <v>0</v>
      </c>
      <c r="E21" s="14">
        <v>10.5</v>
      </c>
      <c r="F21" s="5"/>
      <c r="G21" s="11">
        <f>MIN(B12:B21)</f>
        <v>-3.1</v>
      </c>
      <c r="H21" s="11">
        <f>MAX(C12:C21)</f>
        <v>17</v>
      </c>
      <c r="I21" s="5">
        <f>SUM(D12:D21)</f>
        <v>4.5</v>
      </c>
      <c r="J21" s="14">
        <f>SUM(E12:E21)/10</f>
        <v>6.659999999999999</v>
      </c>
      <c r="K21" s="11">
        <f t="shared" si="0"/>
        <v>6.2</v>
      </c>
    </row>
    <row r="22" spans="1:11" ht="14.25">
      <c r="A22" s="16">
        <v>40258</v>
      </c>
      <c r="B22" s="11">
        <v>7.9</v>
      </c>
      <c r="C22" s="11">
        <v>13.1</v>
      </c>
      <c r="D22" s="18">
        <v>0</v>
      </c>
      <c r="E22" s="19">
        <v>10.4</v>
      </c>
      <c r="F22" s="5"/>
      <c r="J22" s="2"/>
      <c r="K22" s="11">
        <f t="shared" si="0"/>
        <v>5.199999999999999</v>
      </c>
    </row>
    <row r="23" spans="1:11" ht="14.25">
      <c r="A23" s="16">
        <v>40259</v>
      </c>
      <c r="B23" s="11">
        <v>7.8</v>
      </c>
      <c r="C23" s="11">
        <v>14.4</v>
      </c>
      <c r="D23" s="18">
        <v>2.4</v>
      </c>
      <c r="E23" s="19">
        <v>10.7</v>
      </c>
      <c r="F23" s="5"/>
      <c r="J23" s="2"/>
      <c r="K23" s="11">
        <f t="shared" si="0"/>
        <v>6.6000000000000005</v>
      </c>
    </row>
    <row r="24" spans="1:11" ht="14.25">
      <c r="A24" s="16">
        <v>40260</v>
      </c>
      <c r="B24" s="11">
        <v>7.7</v>
      </c>
      <c r="C24" s="11">
        <v>17.2</v>
      </c>
      <c r="D24" s="18">
        <v>0.6</v>
      </c>
      <c r="E24" s="19">
        <v>12.2</v>
      </c>
      <c r="F24" s="5"/>
      <c r="J24" s="2"/>
      <c r="K24" s="11">
        <f t="shared" si="0"/>
        <v>9.5</v>
      </c>
    </row>
    <row r="25" spans="1:11" ht="14.25">
      <c r="A25" s="16">
        <v>40261</v>
      </c>
      <c r="B25" s="11">
        <v>3.3</v>
      </c>
      <c r="C25" s="11">
        <v>19.6</v>
      </c>
      <c r="D25" s="18">
        <v>0</v>
      </c>
      <c r="E25" s="19">
        <v>11.5</v>
      </c>
      <c r="F25" s="5"/>
      <c r="J25" s="2"/>
      <c r="K25" s="11">
        <f t="shared" si="0"/>
        <v>16.3</v>
      </c>
    </row>
    <row r="26" spans="1:11" ht="14.25">
      <c r="A26" s="16">
        <v>40262</v>
      </c>
      <c r="B26" s="11">
        <v>8</v>
      </c>
      <c r="C26" s="11">
        <v>15</v>
      </c>
      <c r="D26" s="20">
        <v>1.2</v>
      </c>
      <c r="E26" s="19">
        <v>10.6</v>
      </c>
      <c r="F26" s="5"/>
      <c r="G26" s="1"/>
      <c r="J26" s="2"/>
      <c r="K26" s="11">
        <f t="shared" si="0"/>
        <v>7</v>
      </c>
    </row>
    <row r="27" spans="1:11" ht="14.25">
      <c r="A27" s="16">
        <v>40263</v>
      </c>
      <c r="B27" s="11">
        <v>6.5</v>
      </c>
      <c r="C27" s="11">
        <v>14.2</v>
      </c>
      <c r="D27" s="20">
        <v>10.8</v>
      </c>
      <c r="E27" s="19">
        <v>10.7</v>
      </c>
      <c r="F27" s="5"/>
      <c r="G27" t="s">
        <v>23</v>
      </c>
      <c r="J27" s="2"/>
      <c r="K27" s="11">
        <f t="shared" si="0"/>
        <v>7.699999999999999</v>
      </c>
    </row>
    <row r="28" spans="1:11" ht="14.25">
      <c r="A28" s="16">
        <v>40264</v>
      </c>
      <c r="B28" s="11">
        <v>1.1</v>
      </c>
      <c r="C28" s="11">
        <v>16.4</v>
      </c>
      <c r="D28" s="20">
        <v>0.3</v>
      </c>
      <c r="E28" s="19">
        <v>8.2</v>
      </c>
      <c r="F28" s="5"/>
      <c r="G28" t="s">
        <v>40</v>
      </c>
      <c r="J28" s="2"/>
      <c r="K28" s="11">
        <f t="shared" si="0"/>
        <v>15.299999999999999</v>
      </c>
    </row>
    <row r="29" spans="1:11" ht="14.25">
      <c r="A29" s="16">
        <v>40265</v>
      </c>
      <c r="B29" s="11">
        <v>0.4</v>
      </c>
      <c r="C29" s="11">
        <v>19.9</v>
      </c>
      <c r="D29" s="20">
        <v>0</v>
      </c>
      <c r="E29" s="19">
        <v>10</v>
      </c>
      <c r="F29" s="5"/>
      <c r="J29" s="2"/>
      <c r="K29" s="11">
        <f t="shared" si="0"/>
        <v>19.5</v>
      </c>
    </row>
    <row r="30" spans="1:11" ht="14.25">
      <c r="A30" s="16">
        <v>40266</v>
      </c>
      <c r="B30" s="11">
        <v>2.9</v>
      </c>
      <c r="C30" s="11">
        <v>17.3</v>
      </c>
      <c r="D30" s="20">
        <v>0</v>
      </c>
      <c r="E30" s="19">
        <v>10.4</v>
      </c>
      <c r="F30" s="5"/>
      <c r="J30" s="2"/>
      <c r="K30" s="11">
        <f t="shared" si="0"/>
        <v>14.4</v>
      </c>
    </row>
    <row r="31" spans="1:11" ht="14.25">
      <c r="A31" s="16">
        <v>40267</v>
      </c>
      <c r="B31" s="11">
        <v>7.3</v>
      </c>
      <c r="C31" s="11">
        <v>12.6</v>
      </c>
      <c r="D31" s="20">
        <v>12.6</v>
      </c>
      <c r="E31" s="19">
        <v>10.2</v>
      </c>
      <c r="F31" s="5"/>
      <c r="G31" s="45" t="s">
        <v>9</v>
      </c>
      <c r="H31" s="46"/>
      <c r="I31" s="46"/>
      <c r="J31" s="47"/>
      <c r="K31" s="11">
        <f t="shared" si="0"/>
        <v>5.3</v>
      </c>
    </row>
    <row r="32" spans="1:11" ht="14.25">
      <c r="A32" s="16">
        <v>40268</v>
      </c>
      <c r="B32" s="11">
        <v>3.3</v>
      </c>
      <c r="C32" s="11">
        <v>16.3</v>
      </c>
      <c r="D32" s="20">
        <v>1.8</v>
      </c>
      <c r="E32" s="19">
        <v>8.3</v>
      </c>
      <c r="F32" s="5"/>
      <c r="G32" s="11">
        <f>MIN(B22:B32)</f>
        <v>0.4</v>
      </c>
      <c r="H32" s="11">
        <f>MAX(C22:C32)</f>
        <v>19.9</v>
      </c>
      <c r="I32" s="5">
        <f>SUM(D22:D32)</f>
        <v>29.7</v>
      </c>
      <c r="J32" s="14">
        <f>SUM(E22:E32)/11</f>
        <v>10.290909090909091</v>
      </c>
      <c r="K32" s="11">
        <f t="shared" si="0"/>
        <v>13</v>
      </c>
    </row>
    <row r="33" spans="1:10" ht="14.25">
      <c r="A33" s="3"/>
      <c r="B33" s="3"/>
      <c r="C33" s="3"/>
      <c r="D33" s="3"/>
      <c r="E33" s="3"/>
      <c r="F33" s="3"/>
      <c r="G33" s="1"/>
      <c r="H33" s="1"/>
      <c r="J33" s="2"/>
    </row>
    <row r="34" spans="1:10" ht="14.25">
      <c r="A34" s="43" t="s">
        <v>18</v>
      </c>
      <c r="B34" s="43"/>
      <c r="C34" s="43"/>
      <c r="D34" s="43"/>
      <c r="E34" s="43"/>
      <c r="F34" s="43"/>
      <c r="G34" s="43"/>
      <c r="H34" s="43"/>
      <c r="I34" s="43"/>
      <c r="J34" s="43"/>
    </row>
    <row r="35" spans="1:11" ht="14.25">
      <c r="A35" s="4"/>
      <c r="B35" s="4" t="s">
        <v>12</v>
      </c>
      <c r="C35" s="4" t="s">
        <v>13</v>
      </c>
      <c r="D35" s="5"/>
      <c r="E35" s="4"/>
      <c r="F35" s="4" t="s">
        <v>14</v>
      </c>
      <c r="G35" s="4" t="s">
        <v>0</v>
      </c>
      <c r="H35" s="4" t="s">
        <v>1</v>
      </c>
      <c r="I35" s="4" t="s">
        <v>2</v>
      </c>
      <c r="J35" s="4" t="s">
        <v>15</v>
      </c>
      <c r="K35" s="10" t="s">
        <v>16</v>
      </c>
    </row>
    <row r="36" spans="1:11" ht="14.25">
      <c r="A36" s="5"/>
      <c r="B36" s="6">
        <f>SUM(B2:B32)/31</f>
        <v>1.2870967741935482</v>
      </c>
      <c r="C36" s="6">
        <f>SUM(C2:C32)/31</f>
        <v>12.861290322580645</v>
      </c>
      <c r="D36" s="5"/>
      <c r="E36" s="6"/>
      <c r="F36" s="6">
        <f>SUM(F2:F32)</f>
        <v>13</v>
      </c>
      <c r="G36" s="6">
        <f>MIN(G6:G32)</f>
        <v>-6.2</v>
      </c>
      <c r="H36" s="6">
        <f>MAX(H10:H32)</f>
        <v>19.9</v>
      </c>
      <c r="I36" s="6">
        <f>SUM(I11:I32)</f>
        <v>41.7</v>
      </c>
      <c r="J36" s="6">
        <f>(SUM(E22:E32)+SUM(E12:E21)+SUM(E2:E11))/31</f>
        <v>6.8903225806451625</v>
      </c>
      <c r="K36" s="6">
        <f>Febbraio!K33+I36</f>
        <v>130.2</v>
      </c>
    </row>
    <row r="38" spans="8:11" ht="14.25">
      <c r="H38" s="5" t="s">
        <v>44</v>
      </c>
      <c r="I38" s="5">
        <v>62.5</v>
      </c>
      <c r="J38" s="5"/>
      <c r="K38" s="5">
        <f>I38+Febbraio!K35</f>
        <v>195.25</v>
      </c>
    </row>
  </sheetData>
  <sheetProtection/>
  <mergeCells count="4">
    <mergeCell ref="G20:J20"/>
    <mergeCell ref="A34:J34"/>
    <mergeCell ref="G31:J31"/>
    <mergeCell ref="G10:J10"/>
  </mergeCell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52" zoomScaleSheetLayoutView="52" zoomScalePageLayoutView="0" workbookViewId="0" topLeftCell="A23">
      <pane xSplit="1" topLeftCell="B1" activePane="topRight" state="frozen"/>
      <selection pane="topLeft" activeCell="A1" sqref="A1"/>
      <selection pane="topRight" activeCell="K35" sqref="K35"/>
    </sheetView>
  </sheetViews>
  <sheetFormatPr defaultColWidth="9.140625" defaultRowHeight="15"/>
  <cols>
    <col min="1" max="1" width="12.00390625" style="0" customWidth="1"/>
    <col min="2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1.140625" style="0" bestFit="1" customWidth="1"/>
  </cols>
  <sheetData>
    <row r="1" spans="2:11" ht="14.2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11" ht="14.25">
      <c r="A2" s="22">
        <v>40269</v>
      </c>
      <c r="B2" s="14">
        <v>0.9</v>
      </c>
      <c r="C2" s="14">
        <v>8.3</v>
      </c>
      <c r="D2" s="21">
        <v>8.4</v>
      </c>
      <c r="E2" s="14">
        <v>4.8</v>
      </c>
      <c r="F2" s="15"/>
      <c r="K2" s="11">
        <f aca="true" t="shared" si="0" ref="K2:K11">C2-B2</f>
        <v>7.4</v>
      </c>
    </row>
    <row r="3" spans="1:11" ht="14.25">
      <c r="A3" s="22">
        <v>40270</v>
      </c>
      <c r="B3" s="14">
        <v>-2</v>
      </c>
      <c r="C3" s="14">
        <v>14.2</v>
      </c>
      <c r="D3" s="21">
        <v>0</v>
      </c>
      <c r="E3" s="14">
        <v>5.5</v>
      </c>
      <c r="F3" s="15"/>
      <c r="K3" s="11">
        <f t="shared" si="0"/>
        <v>16.2</v>
      </c>
    </row>
    <row r="4" spans="1:11" ht="14.25">
      <c r="A4" s="22">
        <v>40271</v>
      </c>
      <c r="B4" s="14">
        <v>0.1</v>
      </c>
      <c r="C4" s="14">
        <v>11.4</v>
      </c>
      <c r="D4" s="21">
        <v>10.2</v>
      </c>
      <c r="E4" s="14">
        <v>5</v>
      </c>
      <c r="F4" s="15"/>
      <c r="K4" s="11">
        <f t="shared" si="0"/>
        <v>11.3</v>
      </c>
    </row>
    <row r="5" spans="1:11" ht="14.25">
      <c r="A5" s="22">
        <v>40272</v>
      </c>
      <c r="B5" s="14">
        <v>5.2</v>
      </c>
      <c r="C5" s="14">
        <v>10.2</v>
      </c>
      <c r="D5" s="21">
        <v>17.7</v>
      </c>
      <c r="E5" s="14">
        <v>7.2</v>
      </c>
      <c r="F5" s="15"/>
      <c r="K5" s="11">
        <f t="shared" si="0"/>
        <v>4.999999999999999</v>
      </c>
    </row>
    <row r="6" spans="1:11" ht="14.25">
      <c r="A6" s="22">
        <v>40273</v>
      </c>
      <c r="B6" s="14">
        <v>2.7</v>
      </c>
      <c r="C6" s="14">
        <v>17.6</v>
      </c>
      <c r="D6" s="21">
        <v>0.3</v>
      </c>
      <c r="E6" s="14">
        <v>10.9</v>
      </c>
      <c r="F6" s="15"/>
      <c r="G6" t="s">
        <v>39</v>
      </c>
      <c r="K6" s="11">
        <f t="shared" si="0"/>
        <v>14.900000000000002</v>
      </c>
    </row>
    <row r="7" spans="1:11" ht="14.25">
      <c r="A7" s="22">
        <v>40274</v>
      </c>
      <c r="B7" s="14">
        <v>-0.1</v>
      </c>
      <c r="C7" s="14">
        <v>18.4</v>
      </c>
      <c r="D7" s="21">
        <v>0</v>
      </c>
      <c r="E7" s="14">
        <v>8.7</v>
      </c>
      <c r="F7" s="15"/>
      <c r="K7" s="11">
        <f t="shared" si="0"/>
        <v>18.5</v>
      </c>
    </row>
    <row r="8" spans="1:11" ht="14.25">
      <c r="A8" s="22">
        <v>40275</v>
      </c>
      <c r="B8" s="14">
        <v>0.9</v>
      </c>
      <c r="C8" s="14">
        <v>18.6</v>
      </c>
      <c r="D8" s="21">
        <v>0</v>
      </c>
      <c r="E8" s="14">
        <v>9.5</v>
      </c>
      <c r="F8" s="15"/>
      <c r="K8" s="11">
        <f t="shared" si="0"/>
        <v>17.700000000000003</v>
      </c>
    </row>
    <row r="9" spans="1:11" ht="14.25">
      <c r="A9" s="22">
        <v>40276</v>
      </c>
      <c r="B9" s="14">
        <v>2.3</v>
      </c>
      <c r="C9" s="14">
        <v>19.9</v>
      </c>
      <c r="D9" s="21">
        <v>0</v>
      </c>
      <c r="E9" s="14">
        <v>10.9</v>
      </c>
      <c r="F9" s="15"/>
      <c r="K9" s="11">
        <f t="shared" si="0"/>
        <v>17.599999999999998</v>
      </c>
    </row>
    <row r="10" spans="1:11" ht="14.25">
      <c r="A10" s="22">
        <v>40277</v>
      </c>
      <c r="B10" s="14">
        <v>3.5</v>
      </c>
      <c r="C10" s="14">
        <v>21.9</v>
      </c>
      <c r="D10" s="21">
        <v>0</v>
      </c>
      <c r="E10" s="14">
        <v>12.3</v>
      </c>
      <c r="F10" s="15"/>
      <c r="G10" s="51" t="s">
        <v>7</v>
      </c>
      <c r="H10" s="52"/>
      <c r="I10" s="52"/>
      <c r="J10" s="53"/>
      <c r="K10" s="11">
        <f t="shared" si="0"/>
        <v>18.4</v>
      </c>
    </row>
    <row r="11" spans="1:11" ht="14.25">
      <c r="A11" s="22">
        <v>40278</v>
      </c>
      <c r="B11" s="14">
        <v>3.3</v>
      </c>
      <c r="C11" s="14">
        <v>21.8</v>
      </c>
      <c r="D11" s="21">
        <v>0</v>
      </c>
      <c r="E11" s="14">
        <v>13.5</v>
      </c>
      <c r="F11" s="15"/>
      <c r="G11" s="11">
        <f>MIN(B2:B11)</f>
        <v>-2</v>
      </c>
      <c r="H11" s="11">
        <f>MAX(C2:C11)</f>
        <v>21.9</v>
      </c>
      <c r="I11" s="5">
        <f>SUM(D2:D11)</f>
        <v>36.599999999999994</v>
      </c>
      <c r="J11" s="26">
        <f>SUM(E2:E11)/10</f>
        <v>8.83</v>
      </c>
      <c r="K11" s="11">
        <f t="shared" si="0"/>
        <v>18.5</v>
      </c>
    </row>
    <row r="12" spans="1:11" ht="14.25">
      <c r="A12" s="22">
        <v>40279</v>
      </c>
      <c r="B12" s="14">
        <v>3.8</v>
      </c>
      <c r="C12" s="14">
        <v>15.3</v>
      </c>
      <c r="D12" s="21">
        <v>1.2</v>
      </c>
      <c r="E12" s="14">
        <v>9.7</v>
      </c>
      <c r="F12" s="15"/>
      <c r="J12" s="7"/>
      <c r="K12" s="11">
        <f aca="true" t="shared" si="1" ref="K12:K21">C12-B12</f>
        <v>11.5</v>
      </c>
    </row>
    <row r="13" spans="1:11" ht="14.25">
      <c r="A13" s="22">
        <v>40280</v>
      </c>
      <c r="B13" s="14">
        <v>0.3</v>
      </c>
      <c r="C13" s="14">
        <v>15.3</v>
      </c>
      <c r="D13" s="21">
        <v>0.6</v>
      </c>
      <c r="E13" s="14">
        <v>7.2</v>
      </c>
      <c r="F13" s="15"/>
      <c r="J13" s="7"/>
      <c r="K13" s="11">
        <f t="shared" si="1"/>
        <v>15</v>
      </c>
    </row>
    <row r="14" spans="1:11" ht="14.25">
      <c r="A14" s="22">
        <v>40281</v>
      </c>
      <c r="B14" s="14">
        <v>1.2</v>
      </c>
      <c r="C14" s="14">
        <v>15</v>
      </c>
      <c r="D14" s="21">
        <v>0</v>
      </c>
      <c r="E14" s="14">
        <v>7.5</v>
      </c>
      <c r="F14" s="15"/>
      <c r="J14" s="7"/>
      <c r="K14" s="11">
        <f t="shared" si="1"/>
        <v>13.8</v>
      </c>
    </row>
    <row r="15" spans="1:11" ht="14.25">
      <c r="A15" s="22">
        <v>40282</v>
      </c>
      <c r="B15" s="14">
        <v>1</v>
      </c>
      <c r="C15" s="14">
        <v>17</v>
      </c>
      <c r="D15" s="21">
        <v>0</v>
      </c>
      <c r="E15" s="14">
        <v>10.4</v>
      </c>
      <c r="F15" s="15"/>
      <c r="J15" s="7"/>
      <c r="K15" s="11">
        <f t="shared" si="1"/>
        <v>16</v>
      </c>
    </row>
    <row r="16" spans="1:11" ht="14.25">
      <c r="A16" s="22">
        <v>40283</v>
      </c>
      <c r="B16" s="14">
        <v>4.2</v>
      </c>
      <c r="C16" s="14">
        <v>16.9</v>
      </c>
      <c r="D16" s="21">
        <v>0</v>
      </c>
      <c r="E16" s="14">
        <v>9.9</v>
      </c>
      <c r="F16" s="5"/>
      <c r="J16" s="7"/>
      <c r="K16" s="11">
        <f t="shared" si="1"/>
        <v>12.7</v>
      </c>
    </row>
    <row r="17" spans="1:11" ht="14.25">
      <c r="A17" s="22">
        <v>40284</v>
      </c>
      <c r="B17" s="14">
        <v>2</v>
      </c>
      <c r="C17" s="14">
        <v>17</v>
      </c>
      <c r="D17" s="21">
        <v>0</v>
      </c>
      <c r="E17" s="14">
        <v>9.4</v>
      </c>
      <c r="F17" s="5"/>
      <c r="J17" s="7"/>
      <c r="K17" s="11">
        <f t="shared" si="1"/>
        <v>15</v>
      </c>
    </row>
    <row r="18" spans="1:11" ht="14.25">
      <c r="A18" s="22">
        <v>40285</v>
      </c>
      <c r="B18" s="11">
        <v>5.5</v>
      </c>
      <c r="C18" s="11">
        <v>17</v>
      </c>
      <c r="D18" s="21">
        <v>3.6</v>
      </c>
      <c r="E18" s="14">
        <v>10.3</v>
      </c>
      <c r="F18" s="5"/>
      <c r="J18" s="7"/>
      <c r="K18" s="11">
        <f t="shared" si="1"/>
        <v>11.5</v>
      </c>
    </row>
    <row r="19" spans="1:11" ht="14.25">
      <c r="A19" s="22">
        <v>40286</v>
      </c>
      <c r="B19" s="11">
        <v>8.7</v>
      </c>
      <c r="C19" s="11">
        <v>15</v>
      </c>
      <c r="D19" s="21">
        <v>11.7</v>
      </c>
      <c r="E19" s="14">
        <v>10.8</v>
      </c>
      <c r="F19" s="5"/>
      <c r="J19" s="7"/>
      <c r="K19" s="11">
        <f t="shared" si="1"/>
        <v>6.300000000000001</v>
      </c>
    </row>
    <row r="20" spans="1:11" ht="14.25">
      <c r="A20" s="22">
        <v>40287</v>
      </c>
      <c r="B20" s="11">
        <v>4.4</v>
      </c>
      <c r="C20" s="11">
        <v>20.8</v>
      </c>
      <c r="D20" s="21">
        <v>0</v>
      </c>
      <c r="E20" s="14">
        <v>12.6</v>
      </c>
      <c r="F20" s="5"/>
      <c r="G20" s="51" t="s">
        <v>8</v>
      </c>
      <c r="H20" s="52"/>
      <c r="I20" s="52"/>
      <c r="J20" s="53"/>
      <c r="K20" s="11">
        <f t="shared" si="1"/>
        <v>16.4</v>
      </c>
    </row>
    <row r="21" spans="1:11" ht="14.25">
      <c r="A21" s="22">
        <v>40288</v>
      </c>
      <c r="B21" s="11">
        <v>3.1</v>
      </c>
      <c r="C21" s="11">
        <v>22.8</v>
      </c>
      <c r="D21" s="21">
        <v>0</v>
      </c>
      <c r="E21" s="14">
        <v>13.5</v>
      </c>
      <c r="F21" s="5"/>
      <c r="G21" s="11">
        <f>MIN(B12:B21)</f>
        <v>0.3</v>
      </c>
      <c r="H21" s="11">
        <f>MAX(C12:C21)</f>
        <v>22.8</v>
      </c>
      <c r="I21" s="5">
        <f>SUM(D12:D21)</f>
        <v>17.1</v>
      </c>
      <c r="J21" s="26">
        <f>SUM(E12:E21)/10</f>
        <v>10.129999999999999</v>
      </c>
      <c r="K21" s="11">
        <f t="shared" si="1"/>
        <v>19.7</v>
      </c>
    </row>
    <row r="22" spans="1:11" ht="14.25">
      <c r="A22" s="22">
        <v>40289</v>
      </c>
      <c r="B22" s="11">
        <v>3.9</v>
      </c>
      <c r="C22" s="11">
        <v>22.8</v>
      </c>
      <c r="D22" s="20">
        <v>0</v>
      </c>
      <c r="E22" s="19">
        <v>13.8</v>
      </c>
      <c r="F22" s="5"/>
      <c r="J22" s="2"/>
      <c r="K22" s="11">
        <f aca="true" t="shared" si="2" ref="K22:K31">C22-B22</f>
        <v>18.900000000000002</v>
      </c>
    </row>
    <row r="23" spans="1:11" ht="14.25">
      <c r="A23" s="22">
        <v>40290</v>
      </c>
      <c r="B23" s="11">
        <v>4.2</v>
      </c>
      <c r="C23" s="11">
        <v>21.3</v>
      </c>
      <c r="D23" s="20">
        <v>0</v>
      </c>
      <c r="E23" s="19">
        <v>13.5</v>
      </c>
      <c r="F23" s="5"/>
      <c r="J23" s="2"/>
      <c r="K23" s="11">
        <f t="shared" si="2"/>
        <v>17.1</v>
      </c>
    </row>
    <row r="24" spans="1:11" ht="14.25">
      <c r="A24" s="22">
        <v>40291</v>
      </c>
      <c r="B24" s="11">
        <v>12.2</v>
      </c>
      <c r="C24" s="11">
        <v>15.2</v>
      </c>
      <c r="D24" s="20">
        <v>1.2</v>
      </c>
      <c r="E24" s="19">
        <v>13.7</v>
      </c>
      <c r="F24" s="5"/>
      <c r="J24" s="2"/>
      <c r="K24" s="11">
        <f t="shared" si="2"/>
        <v>3</v>
      </c>
    </row>
    <row r="25" spans="1:11" ht="14.25">
      <c r="A25" s="22">
        <v>40292</v>
      </c>
      <c r="B25" s="11">
        <v>10.3</v>
      </c>
      <c r="C25" s="11">
        <v>18.6</v>
      </c>
      <c r="D25" s="20">
        <v>1.2</v>
      </c>
      <c r="E25" s="19">
        <v>14.7</v>
      </c>
      <c r="F25" s="5"/>
      <c r="J25" s="2"/>
      <c r="K25" s="11">
        <f t="shared" si="2"/>
        <v>8.3</v>
      </c>
    </row>
    <row r="26" spans="1:11" ht="14.25">
      <c r="A26" s="22">
        <v>40293</v>
      </c>
      <c r="B26" s="11">
        <v>11.1</v>
      </c>
      <c r="C26" s="11">
        <v>23.7</v>
      </c>
      <c r="D26" s="20">
        <v>0.6</v>
      </c>
      <c r="E26" s="19">
        <v>17.1</v>
      </c>
      <c r="F26" s="5"/>
      <c r="G26" s="1"/>
      <c r="J26" s="2"/>
      <c r="K26" s="11">
        <f t="shared" si="2"/>
        <v>12.6</v>
      </c>
    </row>
    <row r="27" spans="1:11" ht="14.25">
      <c r="A27" s="22">
        <v>40294</v>
      </c>
      <c r="B27" s="11">
        <v>9.7</v>
      </c>
      <c r="C27" s="11">
        <v>24.9</v>
      </c>
      <c r="D27" s="20">
        <v>3.6</v>
      </c>
      <c r="E27" s="19">
        <v>16.4</v>
      </c>
      <c r="F27" s="5"/>
      <c r="J27" s="2"/>
      <c r="K27" s="11">
        <f t="shared" si="2"/>
        <v>15.2</v>
      </c>
    </row>
    <row r="28" spans="1:11" ht="14.25">
      <c r="A28" s="22">
        <v>40295</v>
      </c>
      <c r="B28" s="11">
        <v>9.7</v>
      </c>
      <c r="C28" s="11">
        <v>21.8</v>
      </c>
      <c r="D28" s="20">
        <v>1.8</v>
      </c>
      <c r="E28" s="19">
        <v>14.8</v>
      </c>
      <c r="F28" s="5"/>
      <c r="J28" s="2"/>
      <c r="K28" s="11">
        <f t="shared" si="2"/>
        <v>12.100000000000001</v>
      </c>
    </row>
    <row r="29" spans="1:11" ht="14.25">
      <c r="A29" s="22">
        <v>40296</v>
      </c>
      <c r="B29" s="11">
        <v>6.3</v>
      </c>
      <c r="C29" s="11">
        <v>23.6</v>
      </c>
      <c r="D29" s="20">
        <v>0</v>
      </c>
      <c r="E29" s="19">
        <v>15.4</v>
      </c>
      <c r="F29" s="5"/>
      <c r="J29" s="2"/>
      <c r="K29" s="11">
        <f t="shared" si="2"/>
        <v>17.3</v>
      </c>
    </row>
    <row r="30" spans="1:11" ht="14.25">
      <c r="A30" s="22">
        <v>40297</v>
      </c>
      <c r="B30" s="11">
        <v>11.2</v>
      </c>
      <c r="C30" s="11">
        <v>24.6</v>
      </c>
      <c r="D30" s="20">
        <v>0</v>
      </c>
      <c r="E30" s="19">
        <v>17.9</v>
      </c>
      <c r="F30" s="5"/>
      <c r="G30" s="51" t="s">
        <v>9</v>
      </c>
      <c r="H30" s="52"/>
      <c r="I30" s="52"/>
      <c r="J30" s="53"/>
      <c r="K30" s="11">
        <f t="shared" si="2"/>
        <v>13.400000000000002</v>
      </c>
    </row>
    <row r="31" spans="1:11" ht="14.25">
      <c r="A31" s="22">
        <v>40298</v>
      </c>
      <c r="B31" s="11">
        <v>11.7</v>
      </c>
      <c r="C31" s="11">
        <v>24.4</v>
      </c>
      <c r="D31" s="20">
        <v>0</v>
      </c>
      <c r="E31" s="19">
        <v>18</v>
      </c>
      <c r="F31" s="5"/>
      <c r="G31" s="11">
        <f>MIN(B22:B31)</f>
        <v>3.9</v>
      </c>
      <c r="H31" s="11">
        <f>MAX(C22:C31)</f>
        <v>24.9</v>
      </c>
      <c r="I31" s="5">
        <f>SUM(D22:D31)</f>
        <v>8.4</v>
      </c>
      <c r="J31" s="14">
        <f>SUM(E22:E31)/10</f>
        <v>15.530000000000001</v>
      </c>
      <c r="K31" s="11">
        <f t="shared" si="2"/>
        <v>12.7</v>
      </c>
    </row>
    <row r="32" spans="1:10" ht="14.25">
      <c r="A32" s="3"/>
      <c r="B32" s="3"/>
      <c r="C32" s="3"/>
      <c r="D32" s="3"/>
      <c r="E32" s="3"/>
      <c r="F32" s="3"/>
      <c r="G32" s="1"/>
      <c r="H32" s="1"/>
      <c r="J32" s="2"/>
    </row>
    <row r="33" spans="1:10" ht="14.25">
      <c r="A33" s="43" t="s">
        <v>20</v>
      </c>
      <c r="B33" s="43"/>
      <c r="C33" s="43"/>
      <c r="D33" s="43"/>
      <c r="E33" s="43"/>
      <c r="F33" s="43"/>
      <c r="G33" s="43"/>
      <c r="H33" s="43"/>
      <c r="I33" s="43"/>
      <c r="J33" s="43"/>
    </row>
    <row r="34" spans="1:11" ht="14.25">
      <c r="A34" s="4"/>
      <c r="B34" s="4" t="s">
        <v>12</v>
      </c>
      <c r="C34" s="4" t="s">
        <v>13</v>
      </c>
      <c r="D34" s="5"/>
      <c r="E34" s="4"/>
      <c r="F34" s="4" t="s">
        <v>14</v>
      </c>
      <c r="G34" s="4" t="s">
        <v>0</v>
      </c>
      <c r="H34" s="4" t="s">
        <v>1</v>
      </c>
      <c r="I34" s="4" t="s">
        <v>2</v>
      </c>
      <c r="J34" s="4" t="s">
        <v>15</v>
      </c>
      <c r="K34" s="10" t="s">
        <v>16</v>
      </c>
    </row>
    <row r="35" spans="1:11" ht="14.25">
      <c r="A35" s="5"/>
      <c r="B35" s="6">
        <f>SUM(B2:B31)/30</f>
        <v>4.709999999999999</v>
      </c>
      <c r="C35" s="6">
        <f>SUM(C2:C31)/30</f>
        <v>18.51</v>
      </c>
      <c r="D35" s="5"/>
      <c r="E35" s="6"/>
      <c r="F35" s="6">
        <f>SUM(F2:F31)</f>
        <v>0</v>
      </c>
      <c r="G35" s="6">
        <f>MIN(G6:G31)</f>
        <v>-2</v>
      </c>
      <c r="H35" s="6">
        <f>MAX(H6:H31)</f>
        <v>24.9</v>
      </c>
      <c r="I35" s="6">
        <f>SUM(I11:I31)</f>
        <v>62.099999999999994</v>
      </c>
      <c r="J35" s="6">
        <f>(SUM(E22:E31)+SUM(E12:E21)+SUM(E2:E11))/30</f>
        <v>11.496666666666668</v>
      </c>
      <c r="K35" s="6">
        <f>Marzo!K36+I35</f>
        <v>192.29999999999998</v>
      </c>
    </row>
    <row r="37" spans="8:11" ht="14.25">
      <c r="H37" t="s">
        <v>42</v>
      </c>
      <c r="I37">
        <f>I35*1.5</f>
        <v>93.14999999999999</v>
      </c>
      <c r="K37">
        <f>I37+Marzo!K38</f>
        <v>288.4</v>
      </c>
    </row>
  </sheetData>
  <sheetProtection/>
  <mergeCells count="4">
    <mergeCell ref="G30:J30"/>
    <mergeCell ref="A33:J33"/>
    <mergeCell ref="G10:J10"/>
    <mergeCell ref="G20:J2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66" zoomScaleSheetLayoutView="66" zoomScalePageLayoutView="0" workbookViewId="0" topLeftCell="A26">
      <pane xSplit="1" topLeftCell="B1" activePane="topRight" state="frozen"/>
      <selection pane="topLeft" activeCell="A1" sqref="A1"/>
      <selection pane="topRight" activeCell="I36" sqref="I36"/>
    </sheetView>
  </sheetViews>
  <sheetFormatPr defaultColWidth="9.140625" defaultRowHeight="15"/>
  <cols>
    <col min="1" max="1" width="15.28125" style="0" customWidth="1"/>
    <col min="2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1.140625" style="0" bestFit="1" customWidth="1"/>
  </cols>
  <sheetData>
    <row r="1" spans="2:11" ht="14.2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14" ht="14.25">
      <c r="A2" s="16">
        <v>40299</v>
      </c>
      <c r="B2" s="12">
        <v>11.4</v>
      </c>
      <c r="C2" s="12">
        <v>20.9</v>
      </c>
      <c r="D2" s="13">
        <v>0.3</v>
      </c>
      <c r="E2" s="14">
        <v>16.1</v>
      </c>
      <c r="F2" s="15"/>
      <c r="K2" s="11">
        <f>C2-B2</f>
        <v>9.499999999999998</v>
      </c>
      <c r="N2" s="13">
        <v>1</v>
      </c>
    </row>
    <row r="3" spans="1:14" ht="14.25">
      <c r="A3" s="16">
        <v>40300</v>
      </c>
      <c r="B3" s="12">
        <v>12.4</v>
      </c>
      <c r="C3" s="12">
        <v>15.3</v>
      </c>
      <c r="D3" s="13">
        <v>11.7</v>
      </c>
      <c r="E3" s="14">
        <v>13.7</v>
      </c>
      <c r="F3" s="15"/>
      <c r="K3" s="11">
        <f aca="true" t="shared" si="0" ref="K3:K31">C3-B3</f>
        <v>2.9000000000000004</v>
      </c>
      <c r="N3" s="13">
        <v>17.5</v>
      </c>
    </row>
    <row r="4" spans="1:14" ht="14.25">
      <c r="A4" s="16">
        <v>40301</v>
      </c>
      <c r="B4" s="12">
        <v>10.3</v>
      </c>
      <c r="C4" s="12">
        <v>21.5</v>
      </c>
      <c r="D4" s="13">
        <v>13.2</v>
      </c>
      <c r="E4" s="14">
        <v>14.7</v>
      </c>
      <c r="F4" s="15"/>
      <c r="K4" s="11">
        <f t="shared" si="0"/>
        <v>11.2</v>
      </c>
      <c r="N4" s="13">
        <v>19.9</v>
      </c>
    </row>
    <row r="5" spans="1:14" ht="14.25">
      <c r="A5" s="16">
        <v>40302</v>
      </c>
      <c r="B5" s="12">
        <v>10.1</v>
      </c>
      <c r="C5" s="12">
        <v>15.7</v>
      </c>
      <c r="D5" s="13">
        <v>15</v>
      </c>
      <c r="E5" s="14">
        <v>12.9</v>
      </c>
      <c r="F5" s="15"/>
      <c r="K5" s="11">
        <f t="shared" si="0"/>
        <v>5.6</v>
      </c>
      <c r="N5" s="13">
        <v>22.7</v>
      </c>
    </row>
    <row r="6" spans="1:14" ht="14.25">
      <c r="A6" s="16">
        <v>40303</v>
      </c>
      <c r="B6" s="12">
        <v>9.3</v>
      </c>
      <c r="C6" s="12">
        <v>18</v>
      </c>
      <c r="D6" s="13">
        <v>24.6</v>
      </c>
      <c r="E6" s="14">
        <v>12.8</v>
      </c>
      <c r="F6" s="15"/>
      <c r="K6" s="11">
        <f t="shared" si="0"/>
        <v>8.7</v>
      </c>
      <c r="N6" s="13">
        <v>37</v>
      </c>
    </row>
    <row r="7" spans="1:14" ht="14.25">
      <c r="A7" s="16">
        <v>40304</v>
      </c>
      <c r="B7" s="12">
        <v>5.6</v>
      </c>
      <c r="C7" s="12">
        <v>17.9</v>
      </c>
      <c r="D7" s="13">
        <v>5.1</v>
      </c>
      <c r="E7" s="14">
        <v>10.4</v>
      </c>
      <c r="F7" s="15"/>
      <c r="K7" s="11">
        <f t="shared" si="0"/>
        <v>12.299999999999999</v>
      </c>
      <c r="N7" s="13">
        <v>7.6</v>
      </c>
    </row>
    <row r="8" spans="1:14" ht="14.25">
      <c r="A8" s="16">
        <v>40305</v>
      </c>
      <c r="B8" s="12">
        <v>6</v>
      </c>
      <c r="C8" s="12">
        <v>15.7</v>
      </c>
      <c r="D8" s="13">
        <f>N8/1.5</f>
        <v>0</v>
      </c>
      <c r="E8" s="14">
        <v>10.3</v>
      </c>
      <c r="F8" s="15"/>
      <c r="K8" s="11">
        <f t="shared" si="0"/>
        <v>9.7</v>
      </c>
      <c r="N8" s="13">
        <v>0</v>
      </c>
    </row>
    <row r="9" spans="1:14" ht="14.25">
      <c r="A9" s="16">
        <v>40306</v>
      </c>
      <c r="B9" s="12">
        <v>7.4</v>
      </c>
      <c r="C9" s="12">
        <v>17.4</v>
      </c>
      <c r="D9" s="13">
        <f>N9/1.5</f>
        <v>1.2</v>
      </c>
      <c r="E9" s="14">
        <v>12.4</v>
      </c>
      <c r="F9" s="15"/>
      <c r="K9" s="11">
        <f t="shared" si="0"/>
        <v>9.999999999999998</v>
      </c>
      <c r="N9" s="13">
        <v>1.8</v>
      </c>
    </row>
    <row r="10" spans="1:14" ht="14.25">
      <c r="A10" s="16">
        <v>40307</v>
      </c>
      <c r="B10" s="12">
        <v>6.8</v>
      </c>
      <c r="C10" s="12">
        <v>19.3</v>
      </c>
      <c r="D10" s="13">
        <v>3.9</v>
      </c>
      <c r="E10" s="14">
        <v>12.8</v>
      </c>
      <c r="F10" s="15"/>
      <c r="G10" s="48" t="s">
        <v>7</v>
      </c>
      <c r="H10" s="49"/>
      <c r="I10" s="49"/>
      <c r="J10" s="50"/>
      <c r="K10" s="11">
        <f t="shared" si="0"/>
        <v>12.5</v>
      </c>
      <c r="N10" s="13">
        <v>5.8</v>
      </c>
    </row>
    <row r="11" spans="1:13" ht="14.25">
      <c r="A11" s="16">
        <v>40308</v>
      </c>
      <c r="B11" s="12">
        <v>10.5</v>
      </c>
      <c r="C11" s="12">
        <v>19.5</v>
      </c>
      <c r="D11" s="13">
        <v>6.6</v>
      </c>
      <c r="E11" s="14">
        <v>13.4</v>
      </c>
      <c r="F11" s="15"/>
      <c r="G11" s="11">
        <f>MIN(B2:B11)</f>
        <v>5.6</v>
      </c>
      <c r="H11" s="11">
        <f>MAX(C2:C11)</f>
        <v>21.5</v>
      </c>
      <c r="I11" s="5">
        <f>SUM(D2:D11)</f>
        <v>81.60000000000001</v>
      </c>
      <c r="J11" s="14">
        <f>SUM(E2:E11)/10</f>
        <v>12.95</v>
      </c>
      <c r="K11" s="11">
        <f t="shared" si="0"/>
        <v>9</v>
      </c>
      <c r="M11">
        <f>9.9/1.5</f>
        <v>6.6000000000000005</v>
      </c>
    </row>
    <row r="12" spans="1:11" ht="14.25">
      <c r="A12" s="16">
        <v>40309</v>
      </c>
      <c r="B12" s="12">
        <v>11.8</v>
      </c>
      <c r="C12" s="12">
        <v>19.1</v>
      </c>
      <c r="D12" s="13">
        <v>5.1</v>
      </c>
      <c r="E12" s="14">
        <v>14.3</v>
      </c>
      <c r="F12" s="15"/>
      <c r="J12" s="7"/>
      <c r="K12" s="11">
        <f t="shared" si="0"/>
        <v>7.300000000000001</v>
      </c>
    </row>
    <row r="13" spans="1:11" ht="14.25">
      <c r="A13" s="16">
        <v>40310</v>
      </c>
      <c r="B13" s="12">
        <v>11.9</v>
      </c>
      <c r="C13" s="12">
        <v>17.8</v>
      </c>
      <c r="D13" s="13">
        <v>15</v>
      </c>
      <c r="E13" s="14">
        <v>13.9</v>
      </c>
      <c r="F13" s="15"/>
      <c r="J13" s="7"/>
      <c r="K13" s="11">
        <f t="shared" si="0"/>
        <v>5.9</v>
      </c>
    </row>
    <row r="14" spans="1:11" ht="14.25">
      <c r="A14" s="16">
        <v>40311</v>
      </c>
      <c r="B14" s="12">
        <v>10.4</v>
      </c>
      <c r="C14" s="12">
        <v>20.9</v>
      </c>
      <c r="D14" s="13">
        <v>1.2</v>
      </c>
      <c r="E14" s="14">
        <v>14.3</v>
      </c>
      <c r="F14" s="15"/>
      <c r="J14" s="7"/>
      <c r="K14" s="11">
        <f t="shared" si="0"/>
        <v>10.499999999999998</v>
      </c>
    </row>
    <row r="15" spans="1:11" ht="14.25">
      <c r="A15" s="16">
        <v>40312</v>
      </c>
      <c r="B15" s="12">
        <v>8.3</v>
      </c>
      <c r="C15" s="12">
        <v>20.7</v>
      </c>
      <c r="D15" s="13">
        <v>11.1</v>
      </c>
      <c r="E15" s="14">
        <v>14.7</v>
      </c>
      <c r="F15" s="15"/>
      <c r="J15" s="7"/>
      <c r="K15" s="11">
        <f t="shared" si="0"/>
        <v>12.399999999999999</v>
      </c>
    </row>
    <row r="16" spans="1:11" ht="14.25">
      <c r="A16" s="16">
        <v>40313</v>
      </c>
      <c r="B16" s="12">
        <v>7.7</v>
      </c>
      <c r="C16" s="12">
        <v>17.4</v>
      </c>
      <c r="D16" s="13">
        <v>0</v>
      </c>
      <c r="E16" s="14">
        <v>12.7</v>
      </c>
      <c r="F16" s="5"/>
      <c r="J16" s="7"/>
      <c r="K16" s="11">
        <f t="shared" si="0"/>
        <v>9.7</v>
      </c>
    </row>
    <row r="17" spans="1:11" ht="14.25">
      <c r="A17" s="16">
        <v>40314</v>
      </c>
      <c r="B17" s="12">
        <v>9.4</v>
      </c>
      <c r="C17" s="12">
        <v>22</v>
      </c>
      <c r="D17" s="13">
        <v>0</v>
      </c>
      <c r="E17" s="14">
        <v>16.2</v>
      </c>
      <c r="F17" s="5"/>
      <c r="J17" s="7"/>
      <c r="K17" s="11">
        <f t="shared" si="0"/>
        <v>12.6</v>
      </c>
    </row>
    <row r="18" spans="1:11" ht="14.25">
      <c r="A18" s="16">
        <v>40315</v>
      </c>
      <c r="B18" s="11">
        <v>11</v>
      </c>
      <c r="C18" s="11">
        <v>23.3</v>
      </c>
      <c r="D18" s="13">
        <v>0</v>
      </c>
      <c r="E18" s="14">
        <v>17.1</v>
      </c>
      <c r="F18" s="5"/>
      <c r="J18" s="7"/>
      <c r="K18" s="11">
        <f t="shared" si="0"/>
        <v>12.3</v>
      </c>
    </row>
    <row r="19" spans="1:11" ht="14.25">
      <c r="A19" s="16">
        <v>40316</v>
      </c>
      <c r="B19" s="11">
        <v>6.1</v>
      </c>
      <c r="C19" s="11">
        <v>23.2</v>
      </c>
      <c r="D19" s="13">
        <v>0</v>
      </c>
      <c r="E19" s="14">
        <v>16.3</v>
      </c>
      <c r="F19" s="5"/>
      <c r="J19" s="7"/>
      <c r="K19" s="11">
        <f t="shared" si="0"/>
        <v>17.1</v>
      </c>
    </row>
    <row r="20" spans="1:11" ht="14.25">
      <c r="A20" s="16">
        <v>40317</v>
      </c>
      <c r="B20" s="11">
        <v>9.4</v>
      </c>
      <c r="C20" s="11">
        <v>23.1</v>
      </c>
      <c r="D20" s="13">
        <v>0</v>
      </c>
      <c r="E20" s="14">
        <v>17.1</v>
      </c>
      <c r="F20" s="5"/>
      <c r="G20" s="45" t="s">
        <v>8</v>
      </c>
      <c r="H20" s="46"/>
      <c r="I20" s="46"/>
      <c r="J20" s="47"/>
      <c r="K20" s="11">
        <f t="shared" si="0"/>
        <v>13.700000000000001</v>
      </c>
    </row>
    <row r="21" spans="1:11" ht="14.25">
      <c r="A21" s="16">
        <v>40318</v>
      </c>
      <c r="B21" s="11">
        <v>5.8</v>
      </c>
      <c r="C21" s="11">
        <v>23.9</v>
      </c>
      <c r="D21" s="13">
        <v>0</v>
      </c>
      <c r="E21" s="19">
        <v>16.9</v>
      </c>
      <c r="F21" s="5"/>
      <c r="G21" s="11">
        <f>MIN(B12:B21)</f>
        <v>5.8</v>
      </c>
      <c r="H21" s="11">
        <f>MAX(C12:C21)</f>
        <v>23.9</v>
      </c>
      <c r="I21" s="5">
        <f>SUM(D12:D21)</f>
        <v>32.4</v>
      </c>
      <c r="J21" s="14">
        <f>SUM(E12:E21)/10</f>
        <v>15.350000000000003</v>
      </c>
      <c r="K21" s="11">
        <f t="shared" si="0"/>
        <v>18.099999999999998</v>
      </c>
    </row>
    <row r="22" spans="1:11" ht="14.25">
      <c r="A22" s="16">
        <v>40319</v>
      </c>
      <c r="B22" s="11">
        <v>5.6</v>
      </c>
      <c r="C22" s="11">
        <v>26.3</v>
      </c>
      <c r="D22" s="18">
        <v>0</v>
      </c>
      <c r="E22" s="19">
        <v>16.2</v>
      </c>
      <c r="F22" s="5"/>
      <c r="J22" s="2"/>
      <c r="K22" s="11">
        <f t="shared" si="0"/>
        <v>20.700000000000003</v>
      </c>
    </row>
    <row r="23" spans="1:11" ht="14.25">
      <c r="A23" s="16">
        <v>40320</v>
      </c>
      <c r="B23" s="11">
        <v>6.8</v>
      </c>
      <c r="C23" s="11">
        <v>26.7</v>
      </c>
      <c r="D23" s="18">
        <v>0</v>
      </c>
      <c r="E23" s="19">
        <v>17.3</v>
      </c>
      <c r="F23" s="5"/>
      <c r="J23" s="2"/>
      <c r="K23" s="11">
        <f t="shared" si="0"/>
        <v>19.9</v>
      </c>
    </row>
    <row r="24" spans="1:11" ht="14.25">
      <c r="A24" s="16">
        <v>40321</v>
      </c>
      <c r="B24" s="11">
        <v>8.9</v>
      </c>
      <c r="C24" s="11">
        <v>27.3</v>
      </c>
      <c r="D24" s="18">
        <v>0</v>
      </c>
      <c r="E24" s="19">
        <v>17.9</v>
      </c>
      <c r="F24" s="5"/>
      <c r="J24" s="2"/>
      <c r="K24" s="11">
        <f t="shared" si="0"/>
        <v>18.4</v>
      </c>
    </row>
    <row r="25" spans="1:11" ht="14.25">
      <c r="A25" s="16">
        <v>40322</v>
      </c>
      <c r="B25" s="11">
        <v>10</v>
      </c>
      <c r="C25" s="11">
        <v>28</v>
      </c>
      <c r="D25" s="18">
        <v>0</v>
      </c>
      <c r="E25" s="19">
        <v>19.7</v>
      </c>
      <c r="F25" s="5"/>
      <c r="J25" s="2"/>
      <c r="K25" s="11">
        <f t="shared" si="0"/>
        <v>18</v>
      </c>
    </row>
    <row r="26" spans="1:11" ht="14.25">
      <c r="A26" s="16">
        <v>40323</v>
      </c>
      <c r="B26" s="11">
        <v>10.4</v>
      </c>
      <c r="C26" s="11">
        <v>28.9</v>
      </c>
      <c r="D26" s="20">
        <v>0</v>
      </c>
      <c r="E26" s="19">
        <v>20.1</v>
      </c>
      <c r="F26" s="5"/>
      <c r="G26" s="1"/>
      <c r="J26" s="2"/>
      <c r="K26" s="11">
        <f t="shared" si="0"/>
        <v>18.5</v>
      </c>
    </row>
    <row r="27" spans="1:11" ht="14.25">
      <c r="A27" s="16">
        <v>40324</v>
      </c>
      <c r="B27" s="11">
        <v>12.9</v>
      </c>
      <c r="C27" s="11">
        <v>24.3</v>
      </c>
      <c r="D27" s="20">
        <v>0</v>
      </c>
      <c r="E27" s="19">
        <v>18.3</v>
      </c>
      <c r="F27" s="5"/>
      <c r="G27" t="s">
        <v>23</v>
      </c>
      <c r="J27" s="2"/>
      <c r="K27" s="11">
        <f t="shared" si="0"/>
        <v>11.4</v>
      </c>
    </row>
    <row r="28" spans="1:11" ht="14.25">
      <c r="A28" s="16">
        <v>40325</v>
      </c>
      <c r="B28" s="11">
        <v>11.1</v>
      </c>
      <c r="C28" s="11">
        <v>22.7</v>
      </c>
      <c r="D28" s="20">
        <v>5.1</v>
      </c>
      <c r="E28" s="19">
        <v>16.4</v>
      </c>
      <c r="F28" s="5"/>
      <c r="J28" s="2"/>
      <c r="K28" s="11">
        <f t="shared" si="0"/>
        <v>11.6</v>
      </c>
    </row>
    <row r="29" spans="1:11" ht="14.25">
      <c r="A29" s="16">
        <v>40326</v>
      </c>
      <c r="B29" s="11">
        <v>9</v>
      </c>
      <c r="C29" s="11">
        <v>21.6</v>
      </c>
      <c r="D29" s="20">
        <v>0</v>
      </c>
      <c r="E29" s="19">
        <v>15.4</v>
      </c>
      <c r="F29" s="5"/>
      <c r="J29" s="2"/>
      <c r="K29" s="11">
        <f t="shared" si="0"/>
        <v>12.600000000000001</v>
      </c>
    </row>
    <row r="30" spans="1:11" ht="14.25">
      <c r="A30" s="16">
        <v>40327</v>
      </c>
      <c r="B30" s="11">
        <v>10.1</v>
      </c>
      <c r="C30" s="11">
        <v>24.4</v>
      </c>
      <c r="D30" s="20">
        <v>0.9</v>
      </c>
      <c r="E30" s="19">
        <v>16.8</v>
      </c>
      <c r="F30" s="5"/>
      <c r="J30" s="2"/>
      <c r="K30" s="11">
        <f t="shared" si="0"/>
        <v>14.299999999999999</v>
      </c>
    </row>
    <row r="31" spans="1:11" ht="14.25">
      <c r="A31" s="16">
        <v>40328</v>
      </c>
      <c r="B31" s="11">
        <v>14.7</v>
      </c>
      <c r="C31" s="11">
        <v>23.6</v>
      </c>
      <c r="D31" s="20">
        <v>2.1</v>
      </c>
      <c r="E31" s="19">
        <v>17.3</v>
      </c>
      <c r="F31" s="5"/>
      <c r="G31" s="45" t="s">
        <v>9</v>
      </c>
      <c r="H31" s="46"/>
      <c r="I31" s="46"/>
      <c r="J31" s="47"/>
      <c r="K31" s="11">
        <f t="shared" si="0"/>
        <v>8.900000000000002</v>
      </c>
    </row>
    <row r="32" spans="1:11" ht="14.25">
      <c r="A32" s="16">
        <v>40329</v>
      </c>
      <c r="B32" s="39">
        <v>11</v>
      </c>
      <c r="C32" s="11">
        <v>23.4</v>
      </c>
      <c r="D32" s="20">
        <v>0</v>
      </c>
      <c r="E32" s="19">
        <v>20.1</v>
      </c>
      <c r="F32" s="5"/>
      <c r="G32" s="11">
        <f>MIN(B22:B32)</f>
        <v>5.6</v>
      </c>
      <c r="H32" s="11">
        <f>MAX(C22:C32)</f>
        <v>28.9</v>
      </c>
      <c r="I32" s="5">
        <f>SUM(D22:D32)</f>
        <v>8.1</v>
      </c>
      <c r="J32" s="14">
        <f>SUM(E22:E32)/11</f>
        <v>17.772727272727273</v>
      </c>
      <c r="K32" s="11"/>
    </row>
    <row r="33" spans="1:10" ht="14.25">
      <c r="A33" s="3"/>
      <c r="B33" s="3"/>
      <c r="C33" s="3"/>
      <c r="D33" s="3"/>
      <c r="E33" s="3"/>
      <c r="F33" s="3"/>
      <c r="G33" s="1"/>
      <c r="H33" s="1"/>
      <c r="J33" s="2"/>
    </row>
    <row r="34" spans="1:10" ht="14.25">
      <c r="A34" s="43" t="s">
        <v>21</v>
      </c>
      <c r="B34" s="43"/>
      <c r="C34" s="43"/>
      <c r="D34" s="43"/>
      <c r="E34" s="43"/>
      <c r="F34" s="43"/>
      <c r="G34" s="43"/>
      <c r="H34" s="43"/>
      <c r="I34" s="43"/>
      <c r="J34" s="43"/>
    </row>
    <row r="35" spans="1:11" ht="14.25">
      <c r="A35" s="4"/>
      <c r="B35" s="4" t="s">
        <v>12</v>
      </c>
      <c r="C35" s="4" t="s">
        <v>13</v>
      </c>
      <c r="D35" s="5"/>
      <c r="E35" s="4"/>
      <c r="F35" s="4" t="s">
        <v>14</v>
      </c>
      <c r="G35" s="4" t="s">
        <v>0</v>
      </c>
      <c r="H35" s="4" t="s">
        <v>1</v>
      </c>
      <c r="I35" s="4" t="s">
        <v>2</v>
      </c>
      <c r="J35" s="4" t="s">
        <v>15</v>
      </c>
      <c r="K35" s="10" t="s">
        <v>16</v>
      </c>
    </row>
    <row r="36" spans="1:11" ht="14.25">
      <c r="A36" s="5"/>
      <c r="B36" s="6">
        <f>SUM(B2:B32)/31</f>
        <v>9.422580645161293</v>
      </c>
      <c r="C36" s="6">
        <f>SUM(C2:C32)/31</f>
        <v>21.60645161290323</v>
      </c>
      <c r="D36" s="5"/>
      <c r="E36" s="6"/>
      <c r="F36" s="6">
        <f>SUM(F2:F32)</f>
        <v>0</v>
      </c>
      <c r="G36" s="6">
        <f>MIN(G6:G32)</f>
        <v>5.6</v>
      </c>
      <c r="H36" s="6">
        <f>MAX(H6:H32)</f>
        <v>28.9</v>
      </c>
      <c r="I36" s="6">
        <f>SUM(I11:I32)</f>
        <v>122.1</v>
      </c>
      <c r="J36" s="6">
        <f>(SUM(E22:E32)+SUM(E12:E21)+SUM(E2:E11))/31</f>
        <v>15.435483870967742</v>
      </c>
      <c r="K36" s="6">
        <f>Aprile!K35+I36</f>
        <v>314.4</v>
      </c>
    </row>
  </sheetData>
  <sheetProtection/>
  <mergeCells count="4">
    <mergeCell ref="A34:J34"/>
    <mergeCell ref="G10:J10"/>
    <mergeCell ref="G20:J20"/>
    <mergeCell ref="G31:J31"/>
  </mergeCell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zoomScale="55" zoomScaleNormal="55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D32" sqref="D32"/>
    </sheetView>
  </sheetViews>
  <sheetFormatPr defaultColWidth="9.140625" defaultRowHeight="15"/>
  <cols>
    <col min="1" max="1" width="13.140625" style="0" customWidth="1"/>
    <col min="2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1.140625" style="0" bestFit="1" customWidth="1"/>
  </cols>
  <sheetData>
    <row r="1" spans="2:11" ht="14.2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11" ht="14.25">
      <c r="A2" s="22">
        <v>40330</v>
      </c>
      <c r="B2" s="14">
        <v>6.3</v>
      </c>
      <c r="C2" s="14">
        <v>27.4</v>
      </c>
      <c r="D2" s="21">
        <v>0</v>
      </c>
      <c r="E2" s="14">
        <v>17.9</v>
      </c>
      <c r="F2" s="15"/>
      <c r="K2" s="11">
        <f aca="true" t="shared" si="0" ref="K2:K11">C2-B2</f>
        <v>21.099999999999998</v>
      </c>
    </row>
    <row r="3" spans="1:11" ht="14.25">
      <c r="A3" s="22">
        <v>40331</v>
      </c>
      <c r="B3" s="14">
        <v>14.3</v>
      </c>
      <c r="C3" s="14">
        <v>27.5</v>
      </c>
      <c r="D3" s="21">
        <v>0</v>
      </c>
      <c r="E3" s="14">
        <v>21</v>
      </c>
      <c r="F3" s="15"/>
      <c r="K3" s="11">
        <f t="shared" si="0"/>
        <v>13.2</v>
      </c>
    </row>
    <row r="4" spans="1:11" ht="14.25">
      <c r="A4" s="22">
        <v>40332</v>
      </c>
      <c r="B4" s="14">
        <v>11.9</v>
      </c>
      <c r="C4" s="14">
        <v>25.4</v>
      </c>
      <c r="D4" s="21">
        <v>0</v>
      </c>
      <c r="E4" s="14">
        <v>18.8</v>
      </c>
      <c r="F4" s="15"/>
      <c r="K4" s="11">
        <f t="shared" si="0"/>
        <v>13.499999999999998</v>
      </c>
    </row>
    <row r="5" spans="1:11" ht="14.25">
      <c r="A5" s="22">
        <v>40333</v>
      </c>
      <c r="B5" s="14">
        <v>12.1</v>
      </c>
      <c r="C5" s="14">
        <v>28.6</v>
      </c>
      <c r="D5" s="21">
        <v>0</v>
      </c>
      <c r="E5" s="14">
        <v>20.9</v>
      </c>
      <c r="F5" s="15"/>
      <c r="K5" s="11">
        <f t="shared" si="0"/>
        <v>16.5</v>
      </c>
    </row>
    <row r="6" spans="1:11" ht="14.25">
      <c r="A6" s="22">
        <v>40334</v>
      </c>
      <c r="B6" s="14">
        <v>12.5</v>
      </c>
      <c r="C6" s="14">
        <v>28.6</v>
      </c>
      <c r="D6" s="21">
        <v>0</v>
      </c>
      <c r="E6" s="14">
        <v>21.3</v>
      </c>
      <c r="F6" s="15"/>
      <c r="K6" s="11">
        <f t="shared" si="0"/>
        <v>16.1</v>
      </c>
    </row>
    <row r="7" spans="1:11" ht="14.25">
      <c r="A7" s="22">
        <v>40335</v>
      </c>
      <c r="B7" s="14">
        <v>14.9</v>
      </c>
      <c r="C7" s="14">
        <v>29.5</v>
      </c>
      <c r="D7" s="21">
        <v>0</v>
      </c>
      <c r="E7" s="14">
        <v>22.3</v>
      </c>
      <c r="F7" s="15"/>
      <c r="K7" s="11">
        <f t="shared" si="0"/>
        <v>14.6</v>
      </c>
    </row>
    <row r="8" spans="1:11" ht="14.25">
      <c r="A8" s="22">
        <v>40336</v>
      </c>
      <c r="B8" s="14">
        <v>16.4</v>
      </c>
      <c r="C8" s="14">
        <v>24.8</v>
      </c>
      <c r="D8" s="21">
        <v>4.8</v>
      </c>
      <c r="E8" s="14">
        <v>20.4</v>
      </c>
      <c r="F8" s="15"/>
      <c r="K8" s="11">
        <f t="shared" si="0"/>
        <v>8.400000000000002</v>
      </c>
    </row>
    <row r="9" spans="1:11" ht="14.25">
      <c r="A9" s="22">
        <v>40337</v>
      </c>
      <c r="B9" s="14">
        <v>17</v>
      </c>
      <c r="C9" s="14">
        <v>25.9</v>
      </c>
      <c r="D9" s="21">
        <v>0.3</v>
      </c>
      <c r="E9" s="14">
        <v>21.2</v>
      </c>
      <c r="F9" s="15"/>
      <c r="K9" s="11">
        <f t="shared" si="0"/>
        <v>8.899999999999999</v>
      </c>
    </row>
    <row r="10" spans="1:11" ht="14.25">
      <c r="A10" s="22">
        <v>40338</v>
      </c>
      <c r="B10" s="14">
        <v>17.1</v>
      </c>
      <c r="C10" s="14">
        <v>28.4</v>
      </c>
      <c r="D10" s="21">
        <v>0.6</v>
      </c>
      <c r="E10" s="14">
        <v>21.9</v>
      </c>
      <c r="G10" s="54" t="s">
        <v>7</v>
      </c>
      <c r="H10" s="55"/>
      <c r="I10" s="55"/>
      <c r="J10" s="56"/>
      <c r="K10" s="11">
        <f t="shared" si="0"/>
        <v>11.299999999999997</v>
      </c>
    </row>
    <row r="11" spans="1:11" ht="14.25">
      <c r="A11" s="22">
        <v>40339</v>
      </c>
      <c r="B11" s="14">
        <v>17.3</v>
      </c>
      <c r="C11" s="14">
        <v>30.6</v>
      </c>
      <c r="D11" s="21">
        <v>2.7</v>
      </c>
      <c r="E11" s="14">
        <v>22.9</v>
      </c>
      <c r="F11" s="15"/>
      <c r="G11" s="11">
        <f>MIN(B2:B11)</f>
        <v>6.3</v>
      </c>
      <c r="H11" s="11">
        <f>MAX(C2:C11)</f>
        <v>30.6</v>
      </c>
      <c r="I11" s="5">
        <f>SUM(D2:D11)</f>
        <v>8.399999999999999</v>
      </c>
      <c r="J11" s="26">
        <f>SUM(E2:E11)/10</f>
        <v>20.86</v>
      </c>
      <c r="K11" s="11">
        <f t="shared" si="0"/>
        <v>13.3</v>
      </c>
    </row>
    <row r="12" spans="1:11" ht="14.25">
      <c r="A12" s="22">
        <v>40340</v>
      </c>
      <c r="B12" s="14">
        <v>17.6</v>
      </c>
      <c r="C12" s="14">
        <v>30.6</v>
      </c>
      <c r="D12" s="21">
        <v>0</v>
      </c>
      <c r="E12" s="14">
        <v>24.1</v>
      </c>
      <c r="F12" s="15"/>
      <c r="J12" s="7"/>
      <c r="K12" s="11">
        <f aca="true" t="shared" si="1" ref="K12:K21">C12-B12</f>
        <v>13</v>
      </c>
    </row>
    <row r="13" spans="1:11" ht="14.25">
      <c r="A13" s="22">
        <v>40341</v>
      </c>
      <c r="B13" s="14">
        <v>15.9</v>
      </c>
      <c r="C13" s="14">
        <v>29.1</v>
      </c>
      <c r="D13" s="21">
        <v>2.7</v>
      </c>
      <c r="E13" s="14">
        <v>22.7</v>
      </c>
      <c r="F13" s="15"/>
      <c r="J13" s="7"/>
      <c r="K13" s="11">
        <f t="shared" si="1"/>
        <v>13.200000000000001</v>
      </c>
    </row>
    <row r="14" spans="1:11" ht="14.25">
      <c r="A14" s="22">
        <v>40342</v>
      </c>
      <c r="B14" s="14">
        <v>19.1</v>
      </c>
      <c r="C14" s="14">
        <v>27.1</v>
      </c>
      <c r="D14" s="21">
        <v>13.8</v>
      </c>
      <c r="E14" s="14">
        <f>(C14+B14)/2</f>
        <v>23.1</v>
      </c>
      <c r="F14" s="15"/>
      <c r="J14" s="7"/>
      <c r="K14" s="11">
        <f t="shared" si="1"/>
        <v>8</v>
      </c>
    </row>
    <row r="15" spans="1:11" ht="14.25">
      <c r="A15" s="22">
        <v>40343</v>
      </c>
      <c r="B15" s="14">
        <v>18.5</v>
      </c>
      <c r="C15" s="14">
        <v>26.5</v>
      </c>
      <c r="D15" s="21">
        <v>0</v>
      </c>
      <c r="E15" s="14">
        <f>(C15+B15)/2</f>
        <v>22.5</v>
      </c>
      <c r="F15" s="15"/>
      <c r="J15" s="7"/>
      <c r="K15" s="11">
        <f t="shared" si="1"/>
        <v>8</v>
      </c>
    </row>
    <row r="16" spans="1:11" ht="14.25">
      <c r="A16" s="22">
        <v>40344</v>
      </c>
      <c r="B16" s="14">
        <v>16.3</v>
      </c>
      <c r="C16" s="14">
        <v>22.8</v>
      </c>
      <c r="D16" s="21">
        <f>16.2-13.8</f>
        <v>2.3999999999999986</v>
      </c>
      <c r="E16" s="14">
        <v>19</v>
      </c>
      <c r="F16" s="5"/>
      <c r="J16" s="7"/>
      <c r="K16" s="11">
        <f t="shared" si="1"/>
        <v>6.5</v>
      </c>
    </row>
    <row r="17" spans="1:11" ht="14.25">
      <c r="A17" s="22">
        <v>40345</v>
      </c>
      <c r="B17" s="14">
        <v>16.9</v>
      </c>
      <c r="C17" s="14">
        <v>21.4</v>
      </c>
      <c r="D17" s="21">
        <f>26.4-16.2</f>
        <v>10.2</v>
      </c>
      <c r="E17" s="14">
        <v>18.4</v>
      </c>
      <c r="F17" s="5"/>
      <c r="J17" s="7"/>
      <c r="K17" s="11">
        <f t="shared" si="1"/>
        <v>4.5</v>
      </c>
    </row>
    <row r="18" spans="1:11" ht="14.25">
      <c r="A18" s="22">
        <v>40346</v>
      </c>
      <c r="B18" s="11">
        <v>14.6</v>
      </c>
      <c r="C18" s="11">
        <v>22.1</v>
      </c>
      <c r="D18" s="21">
        <v>14.4</v>
      </c>
      <c r="E18" s="14">
        <v>16.9</v>
      </c>
      <c r="F18" s="5"/>
      <c r="K18" s="11">
        <f t="shared" si="1"/>
        <v>7.500000000000002</v>
      </c>
    </row>
    <row r="19" spans="1:11" ht="14.25">
      <c r="A19" s="22">
        <v>40347</v>
      </c>
      <c r="B19" s="11">
        <v>12.4</v>
      </c>
      <c r="C19" s="11">
        <v>23.7</v>
      </c>
      <c r="D19" s="21">
        <f>16.5-14.4</f>
        <v>2.0999999999999996</v>
      </c>
      <c r="E19" s="14">
        <v>18.7</v>
      </c>
      <c r="F19" s="5"/>
      <c r="K19" s="11">
        <f t="shared" si="1"/>
        <v>11.299999999999999</v>
      </c>
    </row>
    <row r="20" spans="1:11" ht="14.25">
      <c r="A20" s="22">
        <v>40348</v>
      </c>
      <c r="B20" s="11">
        <v>10.2</v>
      </c>
      <c r="C20" s="11">
        <v>23.9</v>
      </c>
      <c r="D20" s="21">
        <v>5.1</v>
      </c>
      <c r="E20" s="14">
        <v>16.3</v>
      </c>
      <c r="F20" s="5"/>
      <c r="G20" s="54" t="s">
        <v>8</v>
      </c>
      <c r="H20" s="55"/>
      <c r="I20" s="55"/>
      <c r="J20" s="56"/>
      <c r="K20" s="11">
        <f t="shared" si="1"/>
        <v>13.7</v>
      </c>
    </row>
    <row r="21" spans="1:11" ht="14.25">
      <c r="A21" s="22">
        <v>40349</v>
      </c>
      <c r="B21" s="11">
        <v>11.3</v>
      </c>
      <c r="C21" s="11">
        <v>16.4</v>
      </c>
      <c r="D21" s="21">
        <v>5.1</v>
      </c>
      <c r="E21" s="14">
        <v>13.9</v>
      </c>
      <c r="F21" s="5"/>
      <c r="G21" s="11">
        <f>MIN(B12:B21)</f>
        <v>10.2</v>
      </c>
      <c r="H21" s="11">
        <f>MAX(C12:C21)</f>
        <v>30.6</v>
      </c>
      <c r="I21" s="5">
        <f>SUM(D12:D21)</f>
        <v>55.800000000000004</v>
      </c>
      <c r="J21" s="26">
        <f>SUM(E12:E21)/10</f>
        <v>19.560000000000002</v>
      </c>
      <c r="K21" s="11">
        <f t="shared" si="1"/>
        <v>5.099999999999998</v>
      </c>
    </row>
    <row r="22" spans="1:11" ht="14.25">
      <c r="A22" s="22">
        <v>40350</v>
      </c>
      <c r="B22" s="11">
        <v>10.2</v>
      </c>
      <c r="C22" s="11">
        <v>24.1</v>
      </c>
      <c r="D22" s="20">
        <v>0</v>
      </c>
      <c r="E22" s="19">
        <v>16.6</v>
      </c>
      <c r="F22" s="5"/>
      <c r="J22" s="2"/>
      <c r="K22" s="11">
        <f aca="true" t="shared" si="2" ref="K22:K31">C22-B22</f>
        <v>13.900000000000002</v>
      </c>
    </row>
    <row r="23" spans="1:11" ht="14.25">
      <c r="A23" s="22">
        <v>40351</v>
      </c>
      <c r="B23" s="11">
        <v>7.5</v>
      </c>
      <c r="C23" s="11">
        <v>25.3</v>
      </c>
      <c r="D23" s="20">
        <v>0.3</v>
      </c>
      <c r="E23" s="19">
        <v>17.6</v>
      </c>
      <c r="F23" s="5"/>
      <c r="J23" s="2"/>
      <c r="K23" s="11">
        <f t="shared" si="2"/>
        <v>17.8</v>
      </c>
    </row>
    <row r="24" spans="1:11" ht="14.25">
      <c r="A24" s="22">
        <v>40352</v>
      </c>
      <c r="B24" s="11">
        <v>12.7</v>
      </c>
      <c r="C24" s="11">
        <v>25.9</v>
      </c>
      <c r="D24" s="20">
        <v>0</v>
      </c>
      <c r="E24" s="19">
        <v>19.2</v>
      </c>
      <c r="F24" s="5"/>
      <c r="J24" s="2"/>
      <c r="K24" s="11">
        <f t="shared" si="2"/>
        <v>13.2</v>
      </c>
    </row>
    <row r="25" spans="1:11" ht="14.25">
      <c r="A25" s="22">
        <v>40353</v>
      </c>
      <c r="B25" s="11">
        <v>10.8</v>
      </c>
      <c r="C25" s="11">
        <v>26.1</v>
      </c>
      <c r="D25" s="20">
        <v>0</v>
      </c>
      <c r="E25" s="19">
        <v>19.1</v>
      </c>
      <c r="F25" s="5"/>
      <c r="J25" s="2"/>
      <c r="K25" s="11">
        <f t="shared" si="2"/>
        <v>15.3</v>
      </c>
    </row>
    <row r="26" spans="1:11" ht="14.25">
      <c r="A26" s="22">
        <v>40354</v>
      </c>
      <c r="B26" s="11">
        <v>16</v>
      </c>
      <c r="C26" s="11">
        <v>27.5</v>
      </c>
      <c r="D26" s="20">
        <v>6.3</v>
      </c>
      <c r="E26" s="19">
        <f>(B26+C26)/2</f>
        <v>21.75</v>
      </c>
      <c r="F26" s="5"/>
      <c r="G26" s="1"/>
      <c r="J26" s="2"/>
      <c r="K26" s="11">
        <f t="shared" si="2"/>
        <v>11.5</v>
      </c>
    </row>
    <row r="27" spans="1:11" ht="14.25">
      <c r="A27" s="22">
        <v>40355</v>
      </c>
      <c r="B27" s="11">
        <v>11.8</v>
      </c>
      <c r="C27" s="11">
        <v>28.8</v>
      </c>
      <c r="D27" s="20">
        <v>0.3</v>
      </c>
      <c r="E27" s="19">
        <v>20.7</v>
      </c>
      <c r="F27" s="5"/>
      <c r="J27" s="2"/>
      <c r="K27" s="11">
        <f t="shared" si="2"/>
        <v>17</v>
      </c>
    </row>
    <row r="28" spans="1:11" ht="14.25">
      <c r="A28" s="22">
        <v>40356</v>
      </c>
      <c r="B28" s="11">
        <v>15.2</v>
      </c>
      <c r="C28" s="11">
        <v>28.7</v>
      </c>
      <c r="D28" s="20">
        <v>0</v>
      </c>
      <c r="E28" s="19">
        <v>22.7</v>
      </c>
      <c r="F28" s="5"/>
      <c r="J28" s="2"/>
      <c r="K28" s="11">
        <f t="shared" si="2"/>
        <v>13.5</v>
      </c>
    </row>
    <row r="29" spans="1:16" ht="14.25">
      <c r="A29" s="22">
        <v>40357</v>
      </c>
      <c r="B29" s="11">
        <v>19.6</v>
      </c>
      <c r="C29" s="11">
        <v>29.6</v>
      </c>
      <c r="D29" s="20">
        <v>0</v>
      </c>
      <c r="E29" s="19">
        <v>24.5</v>
      </c>
      <c r="F29" s="5"/>
      <c r="K29" s="11">
        <f t="shared" si="2"/>
        <v>10</v>
      </c>
      <c r="P29" s="1"/>
    </row>
    <row r="30" spans="1:11" ht="14.25">
      <c r="A30" s="22">
        <v>40358</v>
      </c>
      <c r="B30" s="11">
        <v>19.4</v>
      </c>
      <c r="C30" s="11">
        <v>30</v>
      </c>
      <c r="D30" s="20">
        <v>6.6</v>
      </c>
      <c r="E30" s="19">
        <v>23.7</v>
      </c>
      <c r="F30" s="5"/>
      <c r="G30" s="54" t="s">
        <v>9</v>
      </c>
      <c r="H30" s="55"/>
      <c r="I30" s="55"/>
      <c r="J30" s="56"/>
      <c r="K30" s="11">
        <f t="shared" si="2"/>
        <v>10.600000000000001</v>
      </c>
    </row>
    <row r="31" spans="1:11" ht="14.25">
      <c r="A31" s="22">
        <v>40359</v>
      </c>
      <c r="B31" s="11">
        <v>16.4</v>
      </c>
      <c r="C31" s="11">
        <v>30.5</v>
      </c>
      <c r="D31" s="20">
        <v>0.9</v>
      </c>
      <c r="E31" s="19">
        <v>23.4</v>
      </c>
      <c r="F31" s="5"/>
      <c r="G31" s="11">
        <f>MIN(B22:B31)</f>
        <v>7.5</v>
      </c>
      <c r="H31" s="11">
        <f>MAX(C22:C31)</f>
        <v>30.5</v>
      </c>
      <c r="I31" s="5">
        <f>SUM(D22:D31)</f>
        <v>14.4</v>
      </c>
      <c r="J31" s="14">
        <f>SUM(E22:E31)/10</f>
        <v>20.925</v>
      </c>
      <c r="K31" s="11">
        <f t="shared" si="2"/>
        <v>14.100000000000001</v>
      </c>
    </row>
    <row r="32" spans="1:11" ht="14.25">
      <c r="A32" s="3"/>
      <c r="B32" s="3"/>
      <c r="C32" s="3"/>
      <c r="D32" s="3"/>
      <c r="E32" s="3"/>
      <c r="F32" s="3"/>
      <c r="G32" s="1"/>
      <c r="H32" s="1"/>
      <c r="J32" s="2"/>
      <c r="K32" s="1">
        <f>MAX(K2:K31)</f>
        <v>21.099999999999998</v>
      </c>
    </row>
    <row r="33" spans="1:10" ht="14.25">
      <c r="A33" s="43" t="s">
        <v>22</v>
      </c>
      <c r="B33" s="43"/>
      <c r="C33" s="43"/>
      <c r="D33" s="43"/>
      <c r="E33" s="43"/>
      <c r="F33" s="43"/>
      <c r="G33" s="43"/>
      <c r="H33" s="43"/>
      <c r="I33" s="43"/>
      <c r="J33" s="43"/>
    </row>
    <row r="34" spans="1:11" ht="14.25">
      <c r="A34" s="4"/>
      <c r="B34" s="4" t="s">
        <v>12</v>
      </c>
      <c r="C34" s="4" t="s">
        <v>13</v>
      </c>
      <c r="D34" s="5"/>
      <c r="E34" s="4"/>
      <c r="F34" s="4" t="s">
        <v>14</v>
      </c>
      <c r="G34" s="4" t="s">
        <v>0</v>
      </c>
      <c r="H34" s="4" t="s">
        <v>1</v>
      </c>
      <c r="I34" s="4" t="s">
        <v>2</v>
      </c>
      <c r="J34" s="4" t="s">
        <v>15</v>
      </c>
      <c r="K34" s="10" t="s">
        <v>16</v>
      </c>
    </row>
    <row r="35" spans="1:11" ht="14.25">
      <c r="A35" s="5"/>
      <c r="B35" s="6">
        <f>SUM(B2:B31)/30</f>
        <v>14.406666666666666</v>
      </c>
      <c r="C35" s="6">
        <f>SUM(C2:C31)/30</f>
        <v>26.560000000000002</v>
      </c>
      <c r="D35" s="5"/>
      <c r="E35" s="6"/>
      <c r="F35" s="6">
        <f>SUM(F2:F31)</f>
        <v>0</v>
      </c>
      <c r="G35" s="6">
        <f>MIN(G6:G31)</f>
        <v>6.3</v>
      </c>
      <c r="H35" s="6">
        <f>MAX(H6:H31)</f>
        <v>30.6</v>
      </c>
      <c r="I35" s="6">
        <f>SUM(I11:I31)</f>
        <v>78.60000000000001</v>
      </c>
      <c r="J35" s="6">
        <f>(SUM(E22:E31)+SUM(E12:E21)+SUM(E2:E11))/30</f>
        <v>20.448333333333334</v>
      </c>
      <c r="K35" s="6">
        <f>Maggio!K36+I35</f>
        <v>393</v>
      </c>
    </row>
  </sheetData>
  <sheetProtection/>
  <mergeCells count="4">
    <mergeCell ref="A33:J33"/>
    <mergeCell ref="G10:J10"/>
    <mergeCell ref="G20:J20"/>
    <mergeCell ref="G30:J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zoomScale="55" zoomScaleNormal="55" zoomScaleSheetLayoutView="70" zoomScalePageLayoutView="0" workbookViewId="0" topLeftCell="A17">
      <pane xSplit="1" topLeftCell="B1" activePane="topRight" state="frozen"/>
      <selection pane="topLeft" activeCell="A1" sqref="A1"/>
      <selection pane="topRight" activeCell="B5" sqref="B5"/>
    </sheetView>
  </sheetViews>
  <sheetFormatPr defaultColWidth="9.140625" defaultRowHeight="15"/>
  <cols>
    <col min="1" max="1" width="13.00390625" style="0" customWidth="1"/>
    <col min="2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1.140625" style="0" bestFit="1" customWidth="1"/>
  </cols>
  <sheetData>
    <row r="1" spans="2:11" ht="1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11" ht="15">
      <c r="A2" s="22">
        <v>40360</v>
      </c>
      <c r="B2" s="14">
        <v>17.6</v>
      </c>
      <c r="C2" s="14">
        <v>30.5</v>
      </c>
      <c r="D2" s="21">
        <v>6.6</v>
      </c>
      <c r="E2" s="14">
        <v>23.1</v>
      </c>
      <c r="F2" s="15"/>
      <c r="K2" s="11">
        <f aca="true" t="shared" si="0" ref="K2:K32">C2-B2</f>
        <v>12.899999999999999</v>
      </c>
    </row>
    <row r="3" spans="1:11" ht="15">
      <c r="A3" s="22">
        <v>40361</v>
      </c>
      <c r="B3" s="14">
        <v>15.2</v>
      </c>
      <c r="C3" s="14">
        <v>31.1</v>
      </c>
      <c r="D3" s="21">
        <v>0.3</v>
      </c>
      <c r="E3" s="14">
        <v>23</v>
      </c>
      <c r="F3" s="15"/>
      <c r="K3" s="11">
        <f t="shared" si="0"/>
        <v>15.900000000000002</v>
      </c>
    </row>
    <row r="4" spans="1:11" ht="15">
      <c r="A4" s="22">
        <v>40362</v>
      </c>
      <c r="B4" s="40">
        <v>15.5</v>
      </c>
      <c r="C4" s="14">
        <v>31.9</v>
      </c>
      <c r="D4" s="21">
        <v>0.9</v>
      </c>
      <c r="E4" s="14">
        <v>24.4</v>
      </c>
      <c r="F4" s="15"/>
      <c r="K4" s="11">
        <f t="shared" si="0"/>
        <v>16.4</v>
      </c>
    </row>
    <row r="5" spans="1:11" ht="15">
      <c r="A5" s="22">
        <v>40363</v>
      </c>
      <c r="B5" s="14">
        <v>15.7</v>
      </c>
      <c r="C5" s="14">
        <v>32.4</v>
      </c>
      <c r="D5" s="21">
        <v>0</v>
      </c>
      <c r="E5" s="14">
        <v>24.7</v>
      </c>
      <c r="F5" s="15"/>
      <c r="K5" s="11">
        <f t="shared" si="0"/>
        <v>16.7</v>
      </c>
    </row>
    <row r="6" spans="1:11" ht="14.25">
      <c r="A6" s="22">
        <v>40364</v>
      </c>
      <c r="B6" s="14">
        <v>16.8</v>
      </c>
      <c r="C6" s="14">
        <v>31.7</v>
      </c>
      <c r="D6" s="21">
        <v>3</v>
      </c>
      <c r="E6" s="14">
        <v>23.8</v>
      </c>
      <c r="F6" s="15"/>
      <c r="K6" s="11">
        <f t="shared" si="0"/>
        <v>14.899999999999999</v>
      </c>
    </row>
    <row r="7" spans="1:11" ht="14.25">
      <c r="A7" s="22">
        <v>40365</v>
      </c>
      <c r="B7" s="14">
        <v>18.3</v>
      </c>
      <c r="C7" s="14">
        <v>30.5</v>
      </c>
      <c r="D7" s="21">
        <v>0.3</v>
      </c>
      <c r="E7" s="14">
        <v>24</v>
      </c>
      <c r="F7" s="15"/>
      <c r="K7" s="11">
        <f t="shared" si="0"/>
        <v>12.2</v>
      </c>
    </row>
    <row r="8" spans="1:11" ht="14.25">
      <c r="A8" s="22">
        <v>40366</v>
      </c>
      <c r="B8" s="14">
        <v>13</v>
      </c>
      <c r="C8" s="14">
        <v>29.5</v>
      </c>
      <c r="D8" s="21">
        <v>0</v>
      </c>
      <c r="E8" s="14">
        <v>22.4</v>
      </c>
      <c r="F8" s="15"/>
      <c r="K8" s="11">
        <f t="shared" si="0"/>
        <v>16.5</v>
      </c>
    </row>
    <row r="9" spans="1:11" ht="14.25">
      <c r="A9" s="22">
        <v>40367</v>
      </c>
      <c r="B9" s="14">
        <v>18</v>
      </c>
      <c r="C9" s="14">
        <v>28.8</v>
      </c>
      <c r="D9" s="21">
        <v>0</v>
      </c>
      <c r="E9" s="14">
        <v>23.3</v>
      </c>
      <c r="F9" s="15"/>
      <c r="K9" s="11">
        <f t="shared" si="0"/>
        <v>10.8</v>
      </c>
    </row>
    <row r="10" spans="1:11" ht="14.25">
      <c r="A10" s="22">
        <v>40368</v>
      </c>
      <c r="B10" s="14">
        <v>15.6</v>
      </c>
      <c r="C10" s="14">
        <v>30.9</v>
      </c>
      <c r="D10" s="21">
        <v>0</v>
      </c>
      <c r="E10" s="14">
        <v>23</v>
      </c>
      <c r="G10" s="54" t="s">
        <v>7</v>
      </c>
      <c r="H10" s="55"/>
      <c r="I10" s="55"/>
      <c r="J10" s="56"/>
      <c r="K10" s="11">
        <f t="shared" si="0"/>
        <v>15.299999999999999</v>
      </c>
    </row>
    <row r="11" spans="1:11" ht="14.25">
      <c r="A11" s="22">
        <v>40369</v>
      </c>
      <c r="B11" s="14">
        <v>18.2</v>
      </c>
      <c r="C11" s="14">
        <v>31.7</v>
      </c>
      <c r="D11" s="21">
        <v>0.6</v>
      </c>
      <c r="E11" s="14">
        <v>23.8</v>
      </c>
      <c r="F11" s="15"/>
      <c r="G11" s="11">
        <f>MIN(B2:B11)</f>
        <v>13</v>
      </c>
      <c r="H11" s="11">
        <f>MAX(C2:C11)</f>
        <v>32.4</v>
      </c>
      <c r="I11" s="5">
        <f>SUM(D2:D11)</f>
        <v>11.700000000000001</v>
      </c>
      <c r="J11" s="26">
        <f>SUM(E2:E11)/10</f>
        <v>23.550000000000004</v>
      </c>
      <c r="K11" s="11">
        <f t="shared" si="0"/>
        <v>13.5</v>
      </c>
    </row>
    <row r="12" spans="1:11" ht="14.25">
      <c r="A12" s="22">
        <v>40370</v>
      </c>
      <c r="B12" s="14">
        <v>15.8</v>
      </c>
      <c r="C12" s="14">
        <v>32.4</v>
      </c>
      <c r="D12" s="21">
        <v>0</v>
      </c>
      <c r="E12" s="14">
        <v>24.8</v>
      </c>
      <c r="F12" s="15"/>
      <c r="J12" s="7"/>
      <c r="K12" s="11">
        <f t="shared" si="0"/>
        <v>16.599999999999998</v>
      </c>
    </row>
    <row r="13" spans="1:11" ht="14.25">
      <c r="A13" s="22">
        <v>40371</v>
      </c>
      <c r="B13" s="14">
        <v>20.8</v>
      </c>
      <c r="C13" s="14">
        <v>32.5</v>
      </c>
      <c r="D13" s="21">
        <v>0</v>
      </c>
      <c r="E13" s="14">
        <v>25.7</v>
      </c>
      <c r="F13" s="15"/>
      <c r="J13" s="7"/>
      <c r="K13" s="11">
        <f t="shared" si="0"/>
        <v>11.7</v>
      </c>
    </row>
    <row r="14" spans="1:11" ht="14.25">
      <c r="A14" s="22">
        <v>40372</v>
      </c>
      <c r="B14" s="14">
        <v>18.6</v>
      </c>
      <c r="C14" s="14">
        <v>32.8</v>
      </c>
      <c r="D14" s="21">
        <v>0</v>
      </c>
      <c r="E14" s="14">
        <v>25.6</v>
      </c>
      <c r="F14" s="15"/>
      <c r="J14" s="7"/>
      <c r="K14" s="11">
        <f t="shared" si="0"/>
        <v>14.199999999999996</v>
      </c>
    </row>
    <row r="15" spans="1:11" ht="14.25">
      <c r="A15" s="22">
        <v>40373</v>
      </c>
      <c r="B15" s="14">
        <v>18.7</v>
      </c>
      <c r="C15" s="14">
        <v>32.5</v>
      </c>
      <c r="D15" s="21">
        <v>0</v>
      </c>
      <c r="E15" s="14">
        <v>26.1</v>
      </c>
      <c r="F15" s="15"/>
      <c r="J15" s="7"/>
      <c r="K15" s="11">
        <f t="shared" si="0"/>
        <v>13.8</v>
      </c>
    </row>
    <row r="16" spans="1:11" ht="14.25">
      <c r="A16" s="22">
        <v>40374</v>
      </c>
      <c r="B16" s="14">
        <v>18.6</v>
      </c>
      <c r="C16" s="14">
        <v>33.9</v>
      </c>
      <c r="D16" s="21">
        <v>0</v>
      </c>
      <c r="E16" s="14">
        <v>26.3</v>
      </c>
      <c r="F16" s="5"/>
      <c r="J16" s="7"/>
      <c r="K16" s="11">
        <f t="shared" si="0"/>
        <v>15.299999999999997</v>
      </c>
    </row>
    <row r="17" spans="1:11" ht="14.25">
      <c r="A17" s="22">
        <v>40375</v>
      </c>
      <c r="B17" s="14">
        <v>17.2</v>
      </c>
      <c r="C17" s="14">
        <v>34.8</v>
      </c>
      <c r="D17" s="21">
        <v>0</v>
      </c>
      <c r="E17" s="14">
        <v>26.2</v>
      </c>
      <c r="F17" s="5"/>
      <c r="J17" s="7"/>
      <c r="K17" s="11">
        <f t="shared" si="0"/>
        <v>17.599999999999998</v>
      </c>
    </row>
    <row r="18" spans="1:11" ht="14.25">
      <c r="A18" s="22">
        <v>40376</v>
      </c>
      <c r="B18" s="11">
        <v>18.2</v>
      </c>
      <c r="C18" s="11">
        <v>35.2</v>
      </c>
      <c r="D18" s="21">
        <v>0</v>
      </c>
      <c r="E18" s="14">
        <v>25.7</v>
      </c>
      <c r="F18" s="5"/>
      <c r="K18" s="11">
        <f t="shared" si="0"/>
        <v>17.000000000000004</v>
      </c>
    </row>
    <row r="19" spans="1:11" ht="14.25">
      <c r="A19" s="22">
        <v>40377</v>
      </c>
      <c r="B19" s="11">
        <v>15.3</v>
      </c>
      <c r="C19" s="11">
        <v>32.1</v>
      </c>
      <c r="D19" s="21">
        <v>4.2</v>
      </c>
      <c r="E19" s="14">
        <v>24.6</v>
      </c>
      <c r="F19" s="5"/>
      <c r="K19" s="11">
        <f t="shared" si="0"/>
        <v>16.8</v>
      </c>
    </row>
    <row r="20" spans="1:11" ht="14.25">
      <c r="A20" s="22">
        <v>40378</v>
      </c>
      <c r="B20" s="11">
        <v>18.1</v>
      </c>
      <c r="C20" s="11">
        <v>30.7</v>
      </c>
      <c r="D20" s="21">
        <v>0</v>
      </c>
      <c r="E20" s="14">
        <v>24.5</v>
      </c>
      <c r="F20" s="5"/>
      <c r="G20" s="54" t="s">
        <v>8</v>
      </c>
      <c r="H20" s="55"/>
      <c r="I20" s="55"/>
      <c r="J20" s="56"/>
      <c r="K20" s="11">
        <f t="shared" si="0"/>
        <v>12.599999999999998</v>
      </c>
    </row>
    <row r="21" spans="1:11" ht="14.25">
      <c r="A21" s="22">
        <v>40379</v>
      </c>
      <c r="B21" s="11">
        <v>18.6</v>
      </c>
      <c r="C21" s="11">
        <v>30.6</v>
      </c>
      <c r="D21" s="21">
        <v>0</v>
      </c>
      <c r="E21" s="14">
        <v>24.6</v>
      </c>
      <c r="F21" s="5"/>
      <c r="G21" s="11">
        <f>MIN(B12:B21)</f>
        <v>15.3</v>
      </c>
      <c r="H21" s="11">
        <f>MAX(C12:C21)</f>
        <v>35.2</v>
      </c>
      <c r="I21" s="5">
        <f>SUM(D12:D21)</f>
        <v>4.2</v>
      </c>
      <c r="J21" s="26">
        <f>SUM(E12:E21)/10</f>
        <v>25.409999999999997</v>
      </c>
      <c r="K21" s="11">
        <f t="shared" si="0"/>
        <v>12</v>
      </c>
    </row>
    <row r="22" spans="1:11" ht="14.25">
      <c r="A22" s="22">
        <v>40380</v>
      </c>
      <c r="B22" s="11">
        <v>21</v>
      </c>
      <c r="C22" s="11">
        <v>32.6</v>
      </c>
      <c r="D22" s="20">
        <v>0</v>
      </c>
      <c r="E22" s="19">
        <v>25.7</v>
      </c>
      <c r="F22" s="5"/>
      <c r="J22" s="2"/>
      <c r="K22" s="11">
        <f t="shared" si="0"/>
        <v>11.600000000000001</v>
      </c>
    </row>
    <row r="23" spans="1:11" ht="14.25">
      <c r="A23" s="22">
        <v>40381</v>
      </c>
      <c r="B23" s="11">
        <v>17.8</v>
      </c>
      <c r="C23" s="11">
        <v>33.8</v>
      </c>
      <c r="D23" s="20">
        <v>0</v>
      </c>
      <c r="E23" s="19">
        <v>25.5</v>
      </c>
      <c r="F23" s="5"/>
      <c r="J23" s="2"/>
      <c r="K23" s="11">
        <f t="shared" si="0"/>
        <v>15.999999999999996</v>
      </c>
    </row>
    <row r="24" spans="1:11" ht="14.25">
      <c r="A24" s="22">
        <v>40382</v>
      </c>
      <c r="B24" s="11">
        <v>17.4</v>
      </c>
      <c r="C24" s="11">
        <v>30.4</v>
      </c>
      <c r="D24" s="20">
        <v>28.8</v>
      </c>
      <c r="E24" s="19">
        <v>22.5</v>
      </c>
      <c r="F24" s="5"/>
      <c r="J24" s="2"/>
      <c r="K24" s="11">
        <f t="shared" si="0"/>
        <v>13</v>
      </c>
    </row>
    <row r="25" spans="1:11" ht="14.25">
      <c r="A25" s="22">
        <v>40383</v>
      </c>
      <c r="B25" s="11">
        <v>17.1</v>
      </c>
      <c r="C25" s="11">
        <v>29.2</v>
      </c>
      <c r="D25" s="20">
        <v>0.3</v>
      </c>
      <c r="E25" s="19">
        <v>22.9</v>
      </c>
      <c r="F25" s="5"/>
      <c r="J25" s="2"/>
      <c r="K25" s="11">
        <f t="shared" si="0"/>
        <v>12.099999999999998</v>
      </c>
    </row>
    <row r="26" spans="1:11" ht="14.25">
      <c r="A26" s="22">
        <v>40384</v>
      </c>
      <c r="B26" s="11">
        <v>15.6</v>
      </c>
      <c r="C26" s="11">
        <v>29.6</v>
      </c>
      <c r="D26" s="20">
        <v>0</v>
      </c>
      <c r="E26" s="19">
        <v>22.1</v>
      </c>
      <c r="F26" s="5"/>
      <c r="G26" s="1"/>
      <c r="J26" s="2"/>
      <c r="K26" s="11">
        <f t="shared" si="0"/>
        <v>14.000000000000002</v>
      </c>
    </row>
    <row r="27" spans="1:11" ht="14.25">
      <c r="A27" s="22">
        <v>40385</v>
      </c>
      <c r="B27" s="11">
        <v>14.5</v>
      </c>
      <c r="C27" s="11">
        <v>25.7</v>
      </c>
      <c r="D27" s="20">
        <v>0</v>
      </c>
      <c r="E27" s="19">
        <v>18.5</v>
      </c>
      <c r="F27" s="5"/>
      <c r="J27" s="2"/>
      <c r="K27" s="11">
        <f t="shared" si="0"/>
        <v>11.2</v>
      </c>
    </row>
    <row r="28" spans="1:11" ht="14.25">
      <c r="A28" s="22">
        <v>40386</v>
      </c>
      <c r="B28" s="11">
        <v>11</v>
      </c>
      <c r="C28" s="11">
        <v>26.9</v>
      </c>
      <c r="D28" s="20">
        <v>0.3</v>
      </c>
      <c r="E28" s="19">
        <v>19.1</v>
      </c>
      <c r="F28" s="5"/>
      <c r="J28" s="2"/>
      <c r="K28" s="11">
        <f t="shared" si="0"/>
        <v>15.899999999999999</v>
      </c>
    </row>
    <row r="29" spans="1:11" ht="14.25">
      <c r="A29" s="22">
        <v>40387</v>
      </c>
      <c r="B29" s="11">
        <v>9.3</v>
      </c>
      <c r="C29" s="11">
        <v>29.2</v>
      </c>
      <c r="D29" s="20">
        <v>0.9</v>
      </c>
      <c r="E29" s="19">
        <v>19.8</v>
      </c>
      <c r="F29" s="5"/>
      <c r="K29" s="11">
        <f t="shared" si="0"/>
        <v>19.9</v>
      </c>
    </row>
    <row r="30" spans="1:11" ht="14.25">
      <c r="A30" s="22">
        <v>40388</v>
      </c>
      <c r="B30" s="11">
        <v>12.5</v>
      </c>
      <c r="C30" s="11">
        <v>21.5</v>
      </c>
      <c r="D30" s="20">
        <v>16.5</v>
      </c>
      <c r="E30" s="19">
        <v>16.8</v>
      </c>
      <c r="F30" s="5"/>
      <c r="K30" s="11">
        <f t="shared" si="0"/>
        <v>9</v>
      </c>
    </row>
    <row r="31" spans="1:11" ht="14.25">
      <c r="A31" s="22">
        <v>40389</v>
      </c>
      <c r="B31" s="11">
        <v>8.7</v>
      </c>
      <c r="C31" s="11">
        <v>25.9</v>
      </c>
      <c r="D31" s="20">
        <v>0.3</v>
      </c>
      <c r="E31" s="19">
        <v>17.3</v>
      </c>
      <c r="F31" s="5"/>
      <c r="G31" s="54" t="s">
        <v>9</v>
      </c>
      <c r="H31" s="55"/>
      <c r="I31" s="55"/>
      <c r="J31" s="56"/>
      <c r="K31" s="11">
        <f t="shared" si="0"/>
        <v>17.2</v>
      </c>
    </row>
    <row r="32" spans="1:11" ht="14.25">
      <c r="A32" s="22">
        <v>40390</v>
      </c>
      <c r="B32" s="11">
        <v>10.5</v>
      </c>
      <c r="C32" s="11">
        <v>26.9</v>
      </c>
      <c r="D32" s="20">
        <v>0</v>
      </c>
      <c r="E32" s="19">
        <v>18.8</v>
      </c>
      <c r="F32" s="5"/>
      <c r="G32" s="11">
        <f>MIN(B22:B32)</f>
        <v>8.7</v>
      </c>
      <c r="H32" s="11">
        <f>MAX(C22:C32)</f>
        <v>33.8</v>
      </c>
      <c r="I32" s="5">
        <f>SUM(D22:D32)</f>
        <v>47.099999999999994</v>
      </c>
      <c r="J32" s="14">
        <f>SUM(E22:E32)/11</f>
        <v>20.81818181818182</v>
      </c>
      <c r="K32" s="11">
        <f t="shared" si="0"/>
        <v>16.4</v>
      </c>
    </row>
    <row r="33" spans="1:10" ht="14.25">
      <c r="A33" s="3"/>
      <c r="B33" s="11"/>
      <c r="C33" s="3"/>
      <c r="D33" s="3"/>
      <c r="E33" s="3"/>
      <c r="F33" s="3"/>
      <c r="G33" s="1"/>
      <c r="H33" s="1"/>
      <c r="J33" s="2"/>
    </row>
    <row r="34" spans="1:10" ht="14.25">
      <c r="A34" s="43" t="s">
        <v>24</v>
      </c>
      <c r="B34" s="43"/>
      <c r="C34" s="43"/>
      <c r="D34" s="43"/>
      <c r="E34" s="43"/>
      <c r="F34" s="43"/>
      <c r="G34" s="43"/>
      <c r="H34" s="43"/>
      <c r="I34" s="43"/>
      <c r="J34" s="43"/>
    </row>
    <row r="35" spans="1:11" ht="14.25">
      <c r="A35" s="4"/>
      <c r="B35" s="4" t="s">
        <v>12</v>
      </c>
      <c r="C35" s="4" t="s">
        <v>13</v>
      </c>
      <c r="D35" s="5"/>
      <c r="E35" s="4"/>
      <c r="F35" s="4" t="s">
        <v>14</v>
      </c>
      <c r="G35" s="4" t="s">
        <v>0</v>
      </c>
      <c r="H35" s="4" t="s">
        <v>1</v>
      </c>
      <c r="I35" s="4" t="s">
        <v>2</v>
      </c>
      <c r="J35" s="4" t="s">
        <v>15</v>
      </c>
      <c r="K35" s="10" t="s">
        <v>16</v>
      </c>
    </row>
    <row r="36" spans="1:11" ht="14.25">
      <c r="A36" s="5"/>
      <c r="B36" s="6">
        <f>SUM(B2:B32)/31</f>
        <v>16.103225806451615</v>
      </c>
      <c r="C36" s="6">
        <f>SUM(C2:C32)/31</f>
        <v>30.587096774193554</v>
      </c>
      <c r="D36" s="5"/>
      <c r="E36" s="6"/>
      <c r="F36" s="6">
        <f>SUM(F2:F32)</f>
        <v>0</v>
      </c>
      <c r="G36" s="6">
        <f>MIN(G6:G32)</f>
        <v>8.7</v>
      </c>
      <c r="H36" s="6">
        <f>MAX(H6:H32)</f>
        <v>35.2</v>
      </c>
      <c r="I36" s="6">
        <f>SUM(I11:I32)</f>
        <v>63</v>
      </c>
      <c r="J36" s="6">
        <f>(SUM(E22:E32)+SUM(E12:E21)+SUM(E2:E11))/31</f>
        <v>23.18064516129032</v>
      </c>
      <c r="K36" s="6">
        <f>Giugno!K35+I36</f>
        <v>456</v>
      </c>
    </row>
  </sheetData>
  <sheetProtection/>
  <mergeCells count="4">
    <mergeCell ref="A34:J34"/>
    <mergeCell ref="G10:J10"/>
    <mergeCell ref="G20:J20"/>
    <mergeCell ref="G31:J3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7"/>
  <sheetViews>
    <sheetView zoomScale="55" zoomScaleNormal="55" zoomScaleSheetLayoutView="70" zoomScalePageLayoutView="0" workbookViewId="0" topLeftCell="A32">
      <pane xSplit="1" topLeftCell="B1" activePane="topRight" state="frozen"/>
      <selection pane="topLeft" activeCell="A1" sqref="A1"/>
      <selection pane="topRight" activeCell="D2" sqref="D2:D32"/>
    </sheetView>
  </sheetViews>
  <sheetFormatPr defaultColWidth="9.140625" defaultRowHeight="15"/>
  <cols>
    <col min="1" max="1" width="12.421875" style="0" customWidth="1"/>
    <col min="2" max="3" width="10.7109375" style="0" customWidth="1"/>
    <col min="4" max="4" width="11.28125" style="0" customWidth="1"/>
    <col min="5" max="8" width="12.140625" style="0" customWidth="1"/>
    <col min="9" max="9" width="11.7109375" style="0" customWidth="1"/>
    <col min="10" max="10" width="12.28125" style="0" customWidth="1"/>
    <col min="11" max="11" width="11.140625" style="0" bestFit="1" customWidth="1"/>
  </cols>
  <sheetData>
    <row r="1" spans="2:11" ht="14.25">
      <c r="B1" s="5" t="s">
        <v>0</v>
      </c>
      <c r="C1" s="5" t="s">
        <v>1</v>
      </c>
      <c r="D1" s="5" t="s">
        <v>2</v>
      </c>
      <c r="E1" s="5" t="s">
        <v>3</v>
      </c>
      <c r="F1" s="5" t="s">
        <v>10</v>
      </c>
      <c r="G1" s="5" t="s">
        <v>4</v>
      </c>
      <c r="H1" s="5" t="s">
        <v>5</v>
      </c>
      <c r="I1" s="5" t="s">
        <v>2</v>
      </c>
      <c r="J1" s="24" t="s">
        <v>6</v>
      </c>
      <c r="K1" s="25" t="s">
        <v>19</v>
      </c>
    </row>
    <row r="2" spans="1:11" ht="14.25">
      <c r="A2" s="22">
        <v>40391</v>
      </c>
      <c r="B2" s="14">
        <v>12.1</v>
      </c>
      <c r="C2" s="14">
        <v>28.9</v>
      </c>
      <c r="D2" s="21">
        <v>0</v>
      </c>
      <c r="E2" s="14">
        <v>23.2</v>
      </c>
      <c r="F2" s="15"/>
      <c r="K2" s="11">
        <f>C2-B2</f>
        <v>16.799999999999997</v>
      </c>
    </row>
    <row r="3" spans="1:11" ht="14.25">
      <c r="A3" s="22">
        <v>40392</v>
      </c>
      <c r="B3" s="14">
        <v>16</v>
      </c>
      <c r="C3" s="14">
        <v>30.3</v>
      </c>
      <c r="D3" s="21">
        <v>0</v>
      </c>
      <c r="E3" s="14">
        <v>22.8</v>
      </c>
      <c r="F3" s="15"/>
      <c r="K3" s="11">
        <f>C3-B3</f>
        <v>14.3</v>
      </c>
    </row>
    <row r="4" spans="1:11" ht="14.25">
      <c r="A4" s="22">
        <v>40393</v>
      </c>
      <c r="B4" s="14">
        <v>15.1</v>
      </c>
      <c r="C4" s="14">
        <v>29.2</v>
      </c>
      <c r="D4" s="21">
        <v>5.1</v>
      </c>
      <c r="E4" s="14">
        <v>21</v>
      </c>
      <c r="F4" s="15"/>
      <c r="K4" s="11">
        <f aca="true" t="shared" si="0" ref="K4:K32">C4-B4</f>
        <v>14.1</v>
      </c>
    </row>
    <row r="5" spans="1:11" ht="14.25">
      <c r="A5" s="22">
        <v>40394</v>
      </c>
      <c r="B5" s="14">
        <v>12.3</v>
      </c>
      <c r="C5" s="14">
        <v>27.1</v>
      </c>
      <c r="D5" s="21">
        <v>0</v>
      </c>
      <c r="E5" s="14">
        <v>19.1</v>
      </c>
      <c r="F5" s="15"/>
      <c r="K5" s="11">
        <f t="shared" si="0"/>
        <v>14.8</v>
      </c>
    </row>
    <row r="6" spans="1:11" ht="14.25">
      <c r="A6" s="22">
        <v>40395</v>
      </c>
      <c r="B6" s="14">
        <v>13.6</v>
      </c>
      <c r="C6" s="14">
        <v>17.9</v>
      </c>
      <c r="D6" s="21">
        <v>17.7</v>
      </c>
      <c r="E6" s="14">
        <v>16.3</v>
      </c>
      <c r="F6" s="15"/>
      <c r="K6" s="11">
        <f t="shared" si="0"/>
        <v>4.299999999999999</v>
      </c>
    </row>
    <row r="7" spans="1:11" ht="14.25">
      <c r="A7" s="22">
        <v>40396</v>
      </c>
      <c r="B7" s="14">
        <v>9.5</v>
      </c>
      <c r="C7" s="14">
        <v>27.7</v>
      </c>
      <c r="D7" s="21">
        <v>0</v>
      </c>
      <c r="E7" s="14">
        <v>18.1</v>
      </c>
      <c r="F7" s="15"/>
      <c r="K7" s="11">
        <f t="shared" si="0"/>
        <v>18.2</v>
      </c>
    </row>
    <row r="8" spans="1:11" ht="14.25">
      <c r="A8" s="22">
        <v>40397</v>
      </c>
      <c r="B8" s="14">
        <v>9.1</v>
      </c>
      <c r="C8" s="14">
        <v>27.6</v>
      </c>
      <c r="D8" s="21">
        <v>0</v>
      </c>
      <c r="E8" s="14">
        <v>18.9</v>
      </c>
      <c r="F8" s="15"/>
      <c r="K8" s="11">
        <f t="shared" si="0"/>
        <v>18.5</v>
      </c>
    </row>
    <row r="9" spans="1:11" ht="14.25">
      <c r="A9" s="22">
        <v>40398</v>
      </c>
      <c r="B9" s="14">
        <v>11.1</v>
      </c>
      <c r="C9" s="14">
        <v>28.2</v>
      </c>
      <c r="D9" s="21">
        <v>0</v>
      </c>
      <c r="E9" s="14">
        <f>(C9+B9)/2</f>
        <v>19.65</v>
      </c>
      <c r="F9" s="15"/>
      <c r="K9" s="11">
        <f t="shared" si="0"/>
        <v>17.1</v>
      </c>
    </row>
    <row r="10" spans="1:11" ht="14.25">
      <c r="A10" s="22">
        <v>40399</v>
      </c>
      <c r="B10" s="14">
        <v>14.5</v>
      </c>
      <c r="C10" s="14">
        <v>28.4</v>
      </c>
      <c r="D10" s="21">
        <v>0</v>
      </c>
      <c r="E10" s="14">
        <f>(C10+B10)/2</f>
        <v>21.45</v>
      </c>
      <c r="G10" s="54" t="s">
        <v>7</v>
      </c>
      <c r="H10" s="55"/>
      <c r="I10" s="55"/>
      <c r="J10" s="56"/>
      <c r="K10" s="11">
        <f t="shared" si="0"/>
        <v>13.899999999999999</v>
      </c>
    </row>
    <row r="11" spans="1:11" ht="14.25">
      <c r="A11" s="22">
        <v>40400</v>
      </c>
      <c r="B11" s="14">
        <v>15.6</v>
      </c>
      <c r="C11" s="14">
        <v>28.9</v>
      </c>
      <c r="D11" s="21">
        <v>4.2</v>
      </c>
      <c r="E11" s="14">
        <f>(C11+B11)/2</f>
        <v>22.25</v>
      </c>
      <c r="F11" s="15"/>
      <c r="G11" s="11">
        <f>MIN(B2:B11)</f>
        <v>9.1</v>
      </c>
      <c r="H11" s="11">
        <f>MAX(C2:C11)</f>
        <v>30.3</v>
      </c>
      <c r="I11" s="5">
        <f>SUM(D2:D11)</f>
        <v>26.999999999999996</v>
      </c>
      <c r="J11" s="26">
        <f>SUM(E2:E11)/10</f>
        <v>20.275</v>
      </c>
      <c r="K11" s="11">
        <f t="shared" si="0"/>
        <v>13.299999999999999</v>
      </c>
    </row>
    <row r="12" spans="1:11" ht="14.25">
      <c r="A12" s="22">
        <v>40401</v>
      </c>
      <c r="B12" s="14">
        <v>16.4</v>
      </c>
      <c r="C12" s="14">
        <v>28.9</v>
      </c>
      <c r="D12" s="21">
        <v>0.6</v>
      </c>
      <c r="E12" s="14">
        <v>22</v>
      </c>
      <c r="F12" s="15"/>
      <c r="J12" s="7"/>
      <c r="K12" s="11">
        <f t="shared" si="0"/>
        <v>12.5</v>
      </c>
    </row>
    <row r="13" spans="1:11" ht="14.25">
      <c r="A13" s="22">
        <v>40402</v>
      </c>
      <c r="B13" s="14">
        <v>17</v>
      </c>
      <c r="C13" s="14">
        <v>24.8</v>
      </c>
      <c r="D13" s="21">
        <v>36</v>
      </c>
      <c r="E13" s="14">
        <f>(C13+B13)/2</f>
        <v>20.9</v>
      </c>
      <c r="F13" s="15"/>
      <c r="J13" s="7"/>
      <c r="K13" s="11">
        <f t="shared" si="0"/>
        <v>7.800000000000001</v>
      </c>
    </row>
    <row r="14" spans="1:11" ht="14.25">
      <c r="A14" s="22">
        <v>40403</v>
      </c>
      <c r="B14" s="14">
        <v>13.7</v>
      </c>
      <c r="C14" s="14">
        <v>19.7</v>
      </c>
      <c r="D14" s="21">
        <v>11.1</v>
      </c>
      <c r="E14" s="14">
        <f>(C14+B14)/2</f>
        <v>16.7</v>
      </c>
      <c r="F14" s="15"/>
      <c r="G14" s="1"/>
      <c r="J14" s="7"/>
      <c r="K14" s="11">
        <f t="shared" si="0"/>
        <v>6</v>
      </c>
    </row>
    <row r="15" spans="1:11" ht="14.25">
      <c r="A15" s="22">
        <v>40404</v>
      </c>
      <c r="B15" s="14">
        <v>11.3</v>
      </c>
      <c r="C15" s="14">
        <v>21.1</v>
      </c>
      <c r="D15" s="21">
        <v>20.4</v>
      </c>
      <c r="E15" s="14">
        <f>(C15+B15)/2</f>
        <v>16.200000000000003</v>
      </c>
      <c r="F15" s="15"/>
      <c r="J15" s="7"/>
      <c r="K15" s="11">
        <f t="shared" si="0"/>
        <v>9.8</v>
      </c>
    </row>
    <row r="16" spans="1:11" ht="14.25">
      <c r="A16" s="22">
        <v>40405</v>
      </c>
      <c r="B16" s="14">
        <v>12.8</v>
      </c>
      <c r="C16" s="14">
        <v>23.3</v>
      </c>
      <c r="D16" s="21">
        <v>44.5</v>
      </c>
      <c r="E16" s="14">
        <v>17.4</v>
      </c>
      <c r="F16" s="5"/>
      <c r="G16" t="s">
        <v>45</v>
      </c>
      <c r="J16" s="7"/>
      <c r="K16" s="11">
        <f t="shared" si="0"/>
        <v>10.5</v>
      </c>
    </row>
    <row r="17" spans="1:11" ht="14.25">
      <c r="A17" s="22">
        <v>40406</v>
      </c>
      <c r="B17" s="14">
        <v>10.6</v>
      </c>
      <c r="C17" s="14">
        <v>22.3</v>
      </c>
      <c r="D17" s="21">
        <v>1.7</v>
      </c>
      <c r="E17" s="14">
        <v>15.7</v>
      </c>
      <c r="F17" s="5"/>
      <c r="G17" t="s">
        <v>46</v>
      </c>
      <c r="J17" s="7"/>
      <c r="K17" s="11">
        <f t="shared" si="0"/>
        <v>11.700000000000001</v>
      </c>
    </row>
    <row r="18" spans="1:11" ht="14.25">
      <c r="A18" s="22">
        <v>40407</v>
      </c>
      <c r="B18" s="11">
        <v>9.8</v>
      </c>
      <c r="C18" s="11">
        <v>25.6</v>
      </c>
      <c r="D18" s="21">
        <v>0</v>
      </c>
      <c r="E18" s="14">
        <v>17.8</v>
      </c>
      <c r="F18" s="5"/>
      <c r="K18" s="11">
        <f t="shared" si="0"/>
        <v>15.8</v>
      </c>
    </row>
    <row r="19" spans="1:11" ht="14.25">
      <c r="A19" s="22">
        <v>40408</v>
      </c>
      <c r="B19" s="11">
        <v>13.3</v>
      </c>
      <c r="C19" s="11">
        <v>26.2</v>
      </c>
      <c r="D19" s="21">
        <v>0</v>
      </c>
      <c r="E19" s="14">
        <v>19.4</v>
      </c>
      <c r="F19" s="5"/>
      <c r="K19" s="11">
        <f t="shared" si="0"/>
        <v>12.899999999999999</v>
      </c>
    </row>
    <row r="20" spans="1:11" ht="14.25">
      <c r="A20" s="22">
        <v>40409</v>
      </c>
      <c r="B20" s="11">
        <v>13.4</v>
      </c>
      <c r="C20" s="11">
        <v>27.9</v>
      </c>
      <c r="D20" s="21">
        <v>0</v>
      </c>
      <c r="E20" s="14">
        <v>20.9</v>
      </c>
      <c r="F20" s="5"/>
      <c r="G20" s="54" t="s">
        <v>8</v>
      </c>
      <c r="H20" s="55"/>
      <c r="I20" s="55"/>
      <c r="J20" s="56"/>
      <c r="K20" s="11">
        <f t="shared" si="0"/>
        <v>14.499999999999998</v>
      </c>
    </row>
    <row r="21" spans="1:11" ht="14.25">
      <c r="A21" s="22">
        <v>40410</v>
      </c>
      <c r="B21" s="11">
        <v>16</v>
      </c>
      <c r="C21" s="11">
        <v>28</v>
      </c>
      <c r="D21" s="21">
        <v>0</v>
      </c>
      <c r="E21" s="14">
        <v>21.5</v>
      </c>
      <c r="F21" s="5"/>
      <c r="G21" s="11">
        <f>MIN(B12:B21)</f>
        <v>9.8</v>
      </c>
      <c r="H21" s="11">
        <f>MAX(C12:C21)</f>
        <v>28.9</v>
      </c>
      <c r="I21" s="5">
        <f>SUM(D12:D21)</f>
        <v>114.3</v>
      </c>
      <c r="J21" s="26">
        <f>SUM(E12:E21)/10</f>
        <v>18.85</v>
      </c>
      <c r="K21" s="11">
        <f t="shared" si="0"/>
        <v>12</v>
      </c>
    </row>
    <row r="22" spans="1:11" ht="14.25">
      <c r="A22" s="22">
        <v>40411</v>
      </c>
      <c r="B22" s="11">
        <v>15.3</v>
      </c>
      <c r="C22" s="11">
        <v>30.4</v>
      </c>
      <c r="D22" s="20">
        <v>0</v>
      </c>
      <c r="E22" s="19">
        <v>22.7</v>
      </c>
      <c r="F22" s="5"/>
      <c r="J22" s="2"/>
      <c r="K22" s="11">
        <f t="shared" si="0"/>
        <v>15.099999999999998</v>
      </c>
    </row>
    <row r="23" spans="1:11" ht="14.25">
      <c r="A23" s="22">
        <v>40412</v>
      </c>
      <c r="B23" s="11">
        <v>17</v>
      </c>
      <c r="C23" s="11">
        <v>31.2</v>
      </c>
      <c r="D23" s="20">
        <v>0</v>
      </c>
      <c r="E23" s="19">
        <v>23.9</v>
      </c>
      <c r="F23" s="5"/>
      <c r="J23" s="2"/>
      <c r="K23" s="11">
        <f t="shared" si="0"/>
        <v>14.2</v>
      </c>
    </row>
    <row r="24" spans="1:11" ht="14.25">
      <c r="A24" s="22">
        <v>40413</v>
      </c>
      <c r="B24" s="11">
        <v>16.5</v>
      </c>
      <c r="C24" s="11">
        <v>30.8</v>
      </c>
      <c r="D24" s="20">
        <v>0</v>
      </c>
      <c r="E24" s="19">
        <v>22.1</v>
      </c>
      <c r="F24" s="5"/>
      <c r="J24" s="2"/>
      <c r="K24" s="11">
        <f t="shared" si="0"/>
        <v>14.3</v>
      </c>
    </row>
    <row r="25" spans="1:11" ht="14.25">
      <c r="A25" s="22">
        <v>40414</v>
      </c>
      <c r="B25" s="11">
        <v>16.8</v>
      </c>
      <c r="C25" s="11">
        <v>29.4</v>
      </c>
      <c r="D25" s="20">
        <v>0</v>
      </c>
      <c r="E25" s="19">
        <v>22.7</v>
      </c>
      <c r="F25" s="5"/>
      <c r="J25" s="2"/>
      <c r="K25" s="11">
        <f t="shared" si="0"/>
        <v>12.599999999999998</v>
      </c>
    </row>
    <row r="26" spans="1:11" ht="14.25">
      <c r="A26" s="22">
        <v>40415</v>
      </c>
      <c r="B26" s="11">
        <v>15.6</v>
      </c>
      <c r="C26" s="11">
        <v>29.8</v>
      </c>
      <c r="D26" s="20">
        <v>0</v>
      </c>
      <c r="E26" s="19">
        <v>22.6</v>
      </c>
      <c r="F26" s="5"/>
      <c r="G26" s="1"/>
      <c r="J26" s="2"/>
      <c r="K26" s="11">
        <f t="shared" si="0"/>
        <v>14.200000000000001</v>
      </c>
    </row>
    <row r="27" spans="1:11" ht="14.25">
      <c r="A27" s="22">
        <v>40416</v>
      </c>
      <c r="B27" s="11">
        <v>15.6</v>
      </c>
      <c r="C27" s="11">
        <v>30.1</v>
      </c>
      <c r="D27" s="20">
        <v>0</v>
      </c>
      <c r="E27" s="19">
        <v>22.8</v>
      </c>
      <c r="F27" s="5"/>
      <c r="J27" s="2"/>
      <c r="K27" s="11">
        <f t="shared" si="0"/>
        <v>14.500000000000002</v>
      </c>
    </row>
    <row r="28" spans="1:11" ht="14.25">
      <c r="A28" s="22">
        <v>40417</v>
      </c>
      <c r="B28" s="11">
        <v>18.8</v>
      </c>
      <c r="C28" s="11">
        <v>27.2</v>
      </c>
      <c r="D28" s="20">
        <v>0</v>
      </c>
      <c r="E28" s="19">
        <v>22.8</v>
      </c>
      <c r="F28" s="5"/>
      <c r="J28" s="2"/>
      <c r="K28" s="11">
        <f t="shared" si="0"/>
        <v>8.399999999999999</v>
      </c>
    </row>
    <row r="29" spans="1:11" ht="14.25">
      <c r="A29" s="22">
        <v>40418</v>
      </c>
      <c r="B29" s="11">
        <v>15.7</v>
      </c>
      <c r="C29" s="11">
        <v>31.3</v>
      </c>
      <c r="D29" s="20">
        <v>1.3</v>
      </c>
      <c r="E29" s="19">
        <v>20.8</v>
      </c>
      <c r="F29" s="5"/>
      <c r="K29" s="11">
        <f t="shared" si="0"/>
        <v>15.600000000000001</v>
      </c>
    </row>
    <row r="30" spans="1:11" ht="14.25">
      <c r="A30" s="22">
        <v>40419</v>
      </c>
      <c r="B30" s="11">
        <v>10.7</v>
      </c>
      <c r="C30" s="11">
        <v>24.4</v>
      </c>
      <c r="D30" s="20">
        <v>0</v>
      </c>
      <c r="E30" s="19">
        <v>17.5</v>
      </c>
      <c r="F30" s="5"/>
      <c r="K30" s="11">
        <f t="shared" si="0"/>
        <v>13.7</v>
      </c>
    </row>
    <row r="31" spans="1:11" ht="14.25">
      <c r="A31" s="22">
        <v>40420</v>
      </c>
      <c r="B31" s="11">
        <v>7.9</v>
      </c>
      <c r="C31" s="11">
        <v>24.3</v>
      </c>
      <c r="D31" s="20">
        <v>0.5</v>
      </c>
      <c r="E31" s="19">
        <v>17.1</v>
      </c>
      <c r="F31" s="5"/>
      <c r="G31" s="54" t="s">
        <v>9</v>
      </c>
      <c r="H31" s="55"/>
      <c r="I31" s="55"/>
      <c r="J31" s="56"/>
      <c r="K31" s="11">
        <f t="shared" si="0"/>
        <v>16.4</v>
      </c>
    </row>
    <row r="32" spans="1:11" ht="14.25">
      <c r="A32" s="22">
        <v>40421</v>
      </c>
      <c r="B32" s="11">
        <v>5.6</v>
      </c>
      <c r="C32" s="11">
        <v>26.1</v>
      </c>
      <c r="D32" s="20">
        <v>0</v>
      </c>
      <c r="E32" s="19">
        <v>15.2</v>
      </c>
      <c r="F32" s="5"/>
      <c r="G32" s="11">
        <f>MIN(B22:B32)</f>
        <v>5.6</v>
      </c>
      <c r="H32" s="11">
        <f>MAX(C22:C32)</f>
        <v>31.3</v>
      </c>
      <c r="I32" s="5">
        <f>SUM(D22:D32)</f>
        <v>1.8</v>
      </c>
      <c r="J32" s="14">
        <f>SUM(E22:E32)/11</f>
        <v>20.92727272727273</v>
      </c>
      <c r="K32" s="11">
        <f t="shared" si="0"/>
        <v>20.5</v>
      </c>
    </row>
    <row r="33" spans="1:10" ht="14.25">
      <c r="A33" s="3"/>
      <c r="B33" s="3"/>
      <c r="C33" s="3"/>
      <c r="D33" s="3"/>
      <c r="E33" s="3"/>
      <c r="F33" s="3"/>
      <c r="G33" s="1"/>
      <c r="H33" s="1"/>
      <c r="J33" s="2"/>
    </row>
    <row r="34" spans="1:10" ht="14.25">
      <c r="A34" s="43" t="s">
        <v>25</v>
      </c>
      <c r="B34" s="43"/>
      <c r="C34" s="43"/>
      <c r="D34" s="43"/>
      <c r="E34" s="43"/>
      <c r="F34" s="43"/>
      <c r="G34" s="43"/>
      <c r="H34" s="43"/>
      <c r="I34" s="43"/>
      <c r="J34" s="43"/>
    </row>
    <row r="35" spans="1:11" ht="14.25">
      <c r="A35" s="4"/>
      <c r="B35" s="4" t="s">
        <v>12</v>
      </c>
      <c r="C35" s="4" t="s">
        <v>13</v>
      </c>
      <c r="D35" s="5"/>
      <c r="E35" s="4"/>
      <c r="F35" s="4" t="s">
        <v>14</v>
      </c>
      <c r="G35" s="4" t="s">
        <v>0</v>
      </c>
      <c r="H35" s="4" t="s">
        <v>1</v>
      </c>
      <c r="I35" s="4" t="s">
        <v>2</v>
      </c>
      <c r="J35" s="4" t="s">
        <v>15</v>
      </c>
      <c r="K35" s="10" t="s">
        <v>16</v>
      </c>
    </row>
    <row r="36" spans="1:11" ht="14.25">
      <c r="A36" s="5"/>
      <c r="B36" s="6">
        <f>SUM(B2:B32)/31</f>
        <v>13.506451612903229</v>
      </c>
      <c r="C36" s="6">
        <f>SUM(C2:C32)/31</f>
        <v>26.999999999999996</v>
      </c>
      <c r="D36" s="5"/>
      <c r="E36" s="6"/>
      <c r="F36" s="6">
        <f>SUM(F2:F32)</f>
        <v>0</v>
      </c>
      <c r="G36" s="6">
        <f>MIN(G6:G32)</f>
        <v>5.6</v>
      </c>
      <c r="H36" s="6">
        <f>MAX(H6:H32)</f>
        <v>31.3</v>
      </c>
      <c r="I36" s="6">
        <f>SUM(I11:I32)</f>
        <v>143.1</v>
      </c>
      <c r="J36" s="6">
        <f>(SUM(E22:E32)+SUM(E12:E21)+SUM(E2:E11))/31</f>
        <v>20.046774193548387</v>
      </c>
      <c r="K36" s="6">
        <f>I36+Luglio!K36</f>
        <v>599.1</v>
      </c>
    </row>
    <row r="37" ht="14.25">
      <c r="O37">
        <v>22.827272727272728</v>
      </c>
    </row>
    <row r="38" ht="14.25">
      <c r="O38">
        <v>22.781818181818178</v>
      </c>
    </row>
    <row r="39" ht="14.25">
      <c r="O39">
        <v>21.87272727272727</v>
      </c>
    </row>
    <row r="40" ht="14.25">
      <c r="O40">
        <v>21.881818181818183</v>
      </c>
    </row>
    <row r="41" ht="14.25">
      <c r="O41">
        <v>21.954545454545457</v>
      </c>
    </row>
    <row r="42" ht="14.25">
      <c r="O42">
        <v>21.79090909090909</v>
      </c>
    </row>
    <row r="43" ht="14.25">
      <c r="O43">
        <v>22.445454545454545</v>
      </c>
    </row>
    <row r="44" ht="14.25">
      <c r="O44">
        <v>22.018181818181816</v>
      </c>
    </row>
    <row r="45" ht="14.25">
      <c r="O45">
        <v>21.19090909090909</v>
      </c>
    </row>
    <row r="46" ht="14.25">
      <c r="O46">
        <v>21.772727272727273</v>
      </c>
    </row>
    <row r="47" ht="14.25">
      <c r="O47">
        <v>21.736363636363635</v>
      </c>
    </row>
    <row r="48" ht="14.25">
      <c r="O48">
        <v>21.24545454545455</v>
      </c>
    </row>
    <row r="49" ht="14.25">
      <c r="O49">
        <v>21.67272727272727</v>
      </c>
    </row>
    <row r="50" ht="14.25">
      <c r="O50">
        <v>21.154545454545453</v>
      </c>
    </row>
    <row r="51" ht="14.25">
      <c r="O51">
        <v>21.700000000000003</v>
      </c>
    </row>
    <row r="52" ht="14.25">
      <c r="O52">
        <v>21.990909090909092</v>
      </c>
    </row>
    <row r="53" ht="14.25">
      <c r="O53">
        <v>22.072727272727274</v>
      </c>
    </row>
    <row r="54" ht="14.25">
      <c r="O54">
        <v>21.6</v>
      </c>
    </row>
    <row r="55" ht="14.25">
      <c r="O55">
        <v>22.209090909090907</v>
      </c>
    </row>
    <row r="56" ht="14.25">
      <c r="O56">
        <v>21.018181818181823</v>
      </c>
    </row>
    <row r="57" ht="14.25">
      <c r="O57">
        <v>20.53</v>
      </c>
    </row>
    <row r="58" ht="14.25">
      <c r="O58">
        <v>21.16363636363636</v>
      </c>
    </row>
    <row r="59" ht="14.25">
      <c r="O59">
        <v>21.245454545454546</v>
      </c>
    </row>
    <row r="60" ht="14.25">
      <c r="O60">
        <v>21.47272727272727</v>
      </c>
    </row>
    <row r="61" ht="14.25">
      <c r="O61">
        <v>21.654545454545453</v>
      </c>
    </row>
    <row r="62" ht="14.25">
      <c r="O62">
        <v>21.863636363636363</v>
      </c>
    </row>
    <row r="63" ht="14.25">
      <c r="O63">
        <v>21.818181818181817</v>
      </c>
    </row>
    <row r="64" ht="14.25">
      <c r="O64">
        <v>21.290909090909093</v>
      </c>
    </row>
    <row r="65" ht="14.25">
      <c r="O65">
        <v>20.5</v>
      </c>
    </row>
    <row r="66" ht="14.25">
      <c r="O66">
        <v>20.28181818181818</v>
      </c>
    </row>
    <row r="67" ht="14.25">
      <c r="O67">
        <v>19.80909090909091</v>
      </c>
    </row>
  </sheetData>
  <sheetProtection/>
  <mergeCells count="4">
    <mergeCell ref="A34:J34"/>
    <mergeCell ref="G10:J10"/>
    <mergeCell ref="G20:J20"/>
    <mergeCell ref="G31:J3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admin</cp:lastModifiedBy>
  <cp:lastPrinted>2009-06-30T18:33:42Z</cp:lastPrinted>
  <dcterms:created xsi:type="dcterms:W3CDTF">2009-01-23T19:35:39Z</dcterms:created>
  <dcterms:modified xsi:type="dcterms:W3CDTF">2011-01-01T21:08:07Z</dcterms:modified>
  <cp:category/>
  <cp:version/>
  <cp:contentType/>
  <cp:contentStatus/>
</cp:coreProperties>
</file>